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den\share\disk1\a東京案件\2025\s_私学財団\原稿\010_422 私立学校助成事業に係る更新依頼（振興課）_0422up\20250421_修正\"/>
    </mc:Choice>
  </mc:AlternateContent>
  <xr:revisionPtr revIDLastSave="0" documentId="13_ncr:1_{90048E0E-23AF-4EF8-898E-38EB62530C8B}" xr6:coauthVersionLast="47" xr6:coauthVersionMax="47" xr10:uidLastSave="{00000000-0000-0000-0000-000000000000}"/>
  <bookViews>
    <workbookView xWindow="6330" yWindow="3345" windowWidth="24405" windowHeight="12360" tabRatio="954" xr2:uid="{00000000-000D-0000-FFFF-FFFF00000000}"/>
  </bookViews>
  <sheets>
    <sheet name="総括表" sheetId="12" r:id="rId1"/>
    <sheet name="総括表附票" sheetId="43" r:id="rId2"/>
    <sheet name="2-1(学校購入)" sheetId="37" r:id="rId3"/>
    <sheet name="2-2(学校リース)" sheetId="38" r:id="rId4"/>
    <sheet name="2-3①(生徒各自で購入)" sheetId="39" r:id="rId5"/>
    <sheet name="2-3②(生徒各自で購入)" sheetId="40" r:id="rId6"/>
    <sheet name="2-4①(生徒が学校経由で購入) " sheetId="41" r:id="rId7"/>
    <sheet name="2-4②(生徒が学校経由で購入)" sheetId="42" r:id="rId8"/>
    <sheet name="データ" sheetId="35" r:id="rId9"/>
  </sheets>
  <definedNames>
    <definedName name="_xlnm._FilterDatabase" localSheetId="2" hidden="1">'2-1(学校購入)'!$A$9:$P$63</definedName>
    <definedName name="_xlnm._FilterDatabase" localSheetId="3" hidden="1">'2-2(学校リース)'!$A$9:$Q$48</definedName>
    <definedName name="_xlnm._FilterDatabase" localSheetId="4" hidden="1">'2-3①(生徒各自で購入)'!$A$9:$N$218</definedName>
    <definedName name="_xlnm._FilterDatabase" localSheetId="5" hidden="1">'2-3②(生徒各自で購入)'!$A$9:$N$28</definedName>
    <definedName name="_xlnm._FilterDatabase" localSheetId="6" hidden="1">'2-4①(生徒が学校経由で購入) '!$A$10:$P$56</definedName>
    <definedName name="_xlnm._FilterDatabase" localSheetId="7" hidden="1">'2-4②(生徒が学校経由で購入)'!$A$10:$P$56</definedName>
    <definedName name="_xlnm.Print_Area" localSheetId="2">'2-1(学校購入)'!$A$2:$O$118</definedName>
    <definedName name="_xlnm.Print_Area" localSheetId="3">'2-2(学校リース)'!$A$2:$P$103</definedName>
    <definedName name="_xlnm.Print_Area" localSheetId="4">'2-3①(生徒各自で購入)'!$A$2:$O$244</definedName>
    <definedName name="_xlnm.Print_Area" localSheetId="5">'2-3②(生徒各自で購入)'!$A$2:$O$54</definedName>
    <definedName name="_xlnm.Print_Area" localSheetId="6">'2-4①(生徒が学校経由で購入) '!$A$2:$P$79</definedName>
    <definedName name="_xlnm.Print_Area" localSheetId="7">'2-4②(生徒が学校経由で購入)'!$A$2:$P$79</definedName>
    <definedName name="_xlnm.Print_Area" localSheetId="0">総括表!$A$1:$T$95</definedName>
    <definedName name="_xlnm.Print_Area" localSheetId="1">総括表附票!$A$1:$L$42</definedName>
    <definedName name="_xlnm.Print_Titles" localSheetId="4">'2-3①(生徒各自で購入)'!$11:$15</definedName>
    <definedName name="_xlnm.Print_Titles" localSheetId="5">'2-3②(生徒各自で購入)'!$12:$14</definedName>
  </definedNames>
  <calcPr calcId="191029"/>
</workbook>
</file>

<file path=xl/calcChain.xml><?xml version="1.0" encoding="utf-8"?>
<calcChain xmlns="http://schemas.openxmlformats.org/spreadsheetml/2006/main">
  <c r="D18" i="40" l="1"/>
  <c r="D19" i="40"/>
  <c r="D20" i="40"/>
  <c r="D21" i="40"/>
  <c r="D22" i="40"/>
  <c r="D23" i="40"/>
  <c r="D24" i="40"/>
  <c r="D25" i="40"/>
  <c r="D17" i="40"/>
  <c r="D16" i="40"/>
  <c r="D215" i="39"/>
  <c r="D18" i="39"/>
  <c r="D19" i="39"/>
  <c r="D20" i="39"/>
  <c r="D21" i="39"/>
  <c r="D22" i="39"/>
  <c r="D23" i="39"/>
  <c r="D24" i="39"/>
  <c r="D25" i="39"/>
  <c r="D26" i="39"/>
  <c r="D27" i="39"/>
  <c r="D28" i="39"/>
  <c r="D29" i="39"/>
  <c r="D30" i="39"/>
  <c r="D31" i="39"/>
  <c r="D32" i="39"/>
  <c r="D33" i="39"/>
  <c r="D34" i="39"/>
  <c r="D35" i="39"/>
  <c r="D36" i="39"/>
  <c r="D37" i="39"/>
  <c r="D38" i="39"/>
  <c r="D39" i="39"/>
  <c r="D40" i="39"/>
  <c r="D41" i="39"/>
  <c r="D42" i="39"/>
  <c r="D43" i="39"/>
  <c r="D44" i="39"/>
  <c r="D45" i="39"/>
  <c r="D46" i="39"/>
  <c r="D47" i="39"/>
  <c r="D48" i="39"/>
  <c r="D49" i="39"/>
  <c r="D50" i="39"/>
  <c r="D51" i="39"/>
  <c r="D52" i="39"/>
  <c r="D53" i="39"/>
  <c r="D54" i="39"/>
  <c r="D55" i="39"/>
  <c r="D56" i="39"/>
  <c r="D57" i="39"/>
  <c r="D58" i="39"/>
  <c r="D59" i="39"/>
  <c r="D60" i="39"/>
  <c r="D61" i="39"/>
  <c r="D62" i="39"/>
  <c r="D63" i="39"/>
  <c r="D64" i="39"/>
  <c r="D65" i="39"/>
  <c r="D66" i="39"/>
  <c r="D67" i="39"/>
  <c r="D68" i="39"/>
  <c r="D69" i="39"/>
  <c r="D70" i="39"/>
  <c r="D71" i="39"/>
  <c r="D72" i="39"/>
  <c r="D73" i="39"/>
  <c r="D74" i="39"/>
  <c r="D75" i="39"/>
  <c r="D76" i="39"/>
  <c r="D77" i="39"/>
  <c r="D78" i="39"/>
  <c r="D79" i="39"/>
  <c r="D80" i="39"/>
  <c r="D81" i="39"/>
  <c r="D82" i="39"/>
  <c r="D83" i="39"/>
  <c r="D84" i="39"/>
  <c r="D85" i="39"/>
  <c r="D86" i="39"/>
  <c r="D87" i="39"/>
  <c r="D88" i="39"/>
  <c r="D89" i="39"/>
  <c r="D90" i="39"/>
  <c r="D91" i="39"/>
  <c r="D92" i="39"/>
  <c r="D93" i="39"/>
  <c r="D94" i="39"/>
  <c r="D95" i="39"/>
  <c r="D96" i="39"/>
  <c r="D97" i="39"/>
  <c r="D98" i="39"/>
  <c r="D99" i="39"/>
  <c r="D100" i="39"/>
  <c r="D101" i="39"/>
  <c r="D102" i="39"/>
  <c r="D103" i="39"/>
  <c r="D104" i="39"/>
  <c r="D105" i="39"/>
  <c r="D106" i="39"/>
  <c r="D107" i="39"/>
  <c r="D108" i="39"/>
  <c r="D109" i="39"/>
  <c r="D110" i="39"/>
  <c r="D111" i="39"/>
  <c r="D112" i="39"/>
  <c r="D113" i="39"/>
  <c r="D114" i="39"/>
  <c r="D115" i="39"/>
  <c r="D116" i="39"/>
  <c r="D117" i="39"/>
  <c r="D118" i="39"/>
  <c r="D119" i="39"/>
  <c r="D120" i="39"/>
  <c r="D121" i="39"/>
  <c r="D122" i="39"/>
  <c r="D123" i="39"/>
  <c r="D124" i="39"/>
  <c r="D125" i="39"/>
  <c r="D126" i="39"/>
  <c r="D127" i="39"/>
  <c r="D128" i="39"/>
  <c r="D129" i="39"/>
  <c r="D130" i="39"/>
  <c r="D131" i="39"/>
  <c r="D132" i="39"/>
  <c r="D133" i="39"/>
  <c r="D134" i="39"/>
  <c r="D135" i="39"/>
  <c r="D136" i="39"/>
  <c r="D137" i="39"/>
  <c r="D138" i="39"/>
  <c r="D139" i="39"/>
  <c r="D140" i="39"/>
  <c r="D141" i="39"/>
  <c r="D142" i="39"/>
  <c r="D143" i="39"/>
  <c r="D144" i="39"/>
  <c r="D145" i="39"/>
  <c r="D146" i="39"/>
  <c r="D147" i="39"/>
  <c r="D148" i="39"/>
  <c r="D149" i="39"/>
  <c r="D150" i="39"/>
  <c r="D151" i="39"/>
  <c r="D152" i="39"/>
  <c r="D153" i="39"/>
  <c r="D154" i="39"/>
  <c r="D155" i="39"/>
  <c r="D156" i="39"/>
  <c r="D157" i="39"/>
  <c r="D158" i="39"/>
  <c r="D159" i="39"/>
  <c r="D160" i="39"/>
  <c r="D161" i="39"/>
  <c r="D162" i="39"/>
  <c r="D163" i="39"/>
  <c r="D164" i="39"/>
  <c r="D165" i="39"/>
  <c r="D166" i="39"/>
  <c r="D167" i="39"/>
  <c r="D168" i="39"/>
  <c r="D169" i="39"/>
  <c r="D170" i="39"/>
  <c r="D171" i="39"/>
  <c r="D172" i="39"/>
  <c r="D173" i="39"/>
  <c r="D174" i="39"/>
  <c r="D175" i="39"/>
  <c r="D176" i="39"/>
  <c r="D177" i="39"/>
  <c r="D178" i="39"/>
  <c r="D179" i="39"/>
  <c r="D180" i="39"/>
  <c r="D181" i="39"/>
  <c r="D182" i="39"/>
  <c r="D183" i="39"/>
  <c r="D184" i="39"/>
  <c r="D185" i="39"/>
  <c r="D186" i="39"/>
  <c r="D187" i="39"/>
  <c r="D188" i="39"/>
  <c r="D189" i="39"/>
  <c r="D190" i="39"/>
  <c r="D191" i="39"/>
  <c r="D192" i="39"/>
  <c r="D193" i="39"/>
  <c r="D194" i="39"/>
  <c r="D195" i="39"/>
  <c r="D196" i="39"/>
  <c r="D197" i="39"/>
  <c r="D198" i="39"/>
  <c r="D199" i="39"/>
  <c r="D200" i="39"/>
  <c r="D201" i="39"/>
  <c r="D202" i="39"/>
  <c r="D203" i="39"/>
  <c r="D204" i="39"/>
  <c r="D205" i="39"/>
  <c r="D206" i="39"/>
  <c r="D207" i="39"/>
  <c r="D208" i="39"/>
  <c r="D209" i="39"/>
  <c r="D210" i="39"/>
  <c r="D211" i="39"/>
  <c r="D212" i="39"/>
  <c r="D213" i="39"/>
  <c r="D214" i="39"/>
  <c r="D17" i="39"/>
  <c r="D16" i="39"/>
  <c r="E40" i="43"/>
  <c r="E23" i="43"/>
  <c r="J52" i="42" l="1"/>
  <c r="J53" i="42" s="1"/>
  <c r="I52" i="42"/>
  <c r="I53" i="42" s="1"/>
  <c r="I54" i="42" s="1"/>
  <c r="G52" i="42"/>
  <c r="J51" i="42"/>
  <c r="I51" i="42"/>
  <c r="D50" i="42"/>
  <c r="J39" i="42"/>
  <c r="I39" i="42"/>
  <c r="D38" i="42"/>
  <c r="J27" i="42"/>
  <c r="I27" i="42"/>
  <c r="D26" i="42"/>
  <c r="J52" i="41"/>
  <c r="J53" i="41" s="1"/>
  <c r="I52" i="41"/>
  <c r="I53" i="41" s="1"/>
  <c r="I54" i="41" s="1"/>
  <c r="G52" i="41"/>
  <c r="J51" i="41"/>
  <c r="I51" i="41"/>
  <c r="D50" i="41"/>
  <c r="J39" i="41"/>
  <c r="I39" i="41"/>
  <c r="D38" i="41"/>
  <c r="J27" i="41"/>
  <c r="I27" i="41"/>
  <c r="D26" i="41"/>
  <c r="E26" i="41" s="1"/>
  <c r="J26" i="40"/>
  <c r="H26" i="40"/>
  <c r="H27" i="40" s="1"/>
  <c r="G26" i="40"/>
  <c r="G27" i="40" s="1"/>
  <c r="G28" i="40" s="1"/>
  <c r="C26" i="40"/>
  <c r="B26" i="40"/>
  <c r="L25" i="40"/>
  <c r="E25" i="40"/>
  <c r="F25" i="40"/>
  <c r="L24" i="40"/>
  <c r="E24" i="40"/>
  <c r="F24" i="40"/>
  <c r="L23" i="40"/>
  <c r="E23" i="40"/>
  <c r="F23" i="40"/>
  <c r="L22" i="40"/>
  <c r="E22" i="40"/>
  <c r="F22" i="40"/>
  <c r="L21" i="40"/>
  <c r="E21" i="40"/>
  <c r="F21" i="40"/>
  <c r="L20" i="40"/>
  <c r="E20" i="40"/>
  <c r="F20" i="40"/>
  <c r="L19" i="40"/>
  <c r="E19" i="40"/>
  <c r="F19" i="40"/>
  <c r="L18" i="40"/>
  <c r="E18" i="40"/>
  <c r="F18" i="40"/>
  <c r="L17" i="40"/>
  <c r="E17" i="40"/>
  <c r="F17" i="40"/>
  <c r="L16" i="40"/>
  <c r="E16" i="40"/>
  <c r="D26" i="40"/>
  <c r="J216" i="39"/>
  <c r="H216" i="39"/>
  <c r="H217" i="39" s="1"/>
  <c r="G216" i="39"/>
  <c r="G217" i="39" s="1"/>
  <c r="C216" i="39"/>
  <c r="B216" i="39"/>
  <c r="L215" i="39"/>
  <c r="E215" i="39"/>
  <c r="F215" i="39"/>
  <c r="L214" i="39"/>
  <c r="E214" i="39"/>
  <c r="F214" i="39"/>
  <c r="L213" i="39"/>
  <c r="E213" i="39"/>
  <c r="F213" i="39"/>
  <c r="L212" i="39"/>
  <c r="E212" i="39"/>
  <c r="F212" i="39"/>
  <c r="L211" i="39"/>
  <c r="E211" i="39"/>
  <c r="F211" i="39"/>
  <c r="L210" i="39"/>
  <c r="E210" i="39"/>
  <c r="F210" i="39"/>
  <c r="L209" i="39"/>
  <c r="E209" i="39"/>
  <c r="F209" i="39"/>
  <c r="L208" i="39"/>
  <c r="E208" i="39"/>
  <c r="F208" i="39"/>
  <c r="L207" i="39"/>
  <c r="E207" i="39"/>
  <c r="F207" i="39"/>
  <c r="L206" i="39"/>
  <c r="E206" i="39"/>
  <c r="F206" i="39"/>
  <c r="L205" i="39"/>
  <c r="E205" i="39"/>
  <c r="F205" i="39"/>
  <c r="L204" i="39"/>
  <c r="E204" i="39"/>
  <c r="F204" i="39"/>
  <c r="L203" i="39"/>
  <c r="E203" i="39"/>
  <c r="F203" i="39"/>
  <c r="L202" i="39"/>
  <c r="E202" i="39"/>
  <c r="F202" i="39"/>
  <c r="L201" i="39"/>
  <c r="E201" i="39"/>
  <c r="F201" i="39"/>
  <c r="L200" i="39"/>
  <c r="E200" i="39"/>
  <c r="F200" i="39"/>
  <c r="L199" i="39"/>
  <c r="E199" i="39"/>
  <c r="F199" i="39"/>
  <c r="L198" i="39"/>
  <c r="E198" i="39"/>
  <c r="F198" i="39"/>
  <c r="L197" i="39"/>
  <c r="E197" i="39"/>
  <c r="F197" i="39"/>
  <c r="L196" i="39"/>
  <c r="E196" i="39"/>
  <c r="F196" i="39"/>
  <c r="L195" i="39"/>
  <c r="E195" i="39"/>
  <c r="F195" i="39"/>
  <c r="L194" i="39"/>
  <c r="E194" i="39"/>
  <c r="F194" i="39"/>
  <c r="L193" i="39"/>
  <c r="E193" i="39"/>
  <c r="F193" i="39"/>
  <c r="L192" i="39"/>
  <c r="E192" i="39"/>
  <c r="F192" i="39"/>
  <c r="L191" i="39"/>
  <c r="E191" i="39"/>
  <c r="F191" i="39"/>
  <c r="L190" i="39"/>
  <c r="E190" i="39"/>
  <c r="F190" i="39"/>
  <c r="L189" i="39"/>
  <c r="E189" i="39"/>
  <c r="F189" i="39"/>
  <c r="L188" i="39"/>
  <c r="E188" i="39"/>
  <c r="F188" i="39"/>
  <c r="L187" i="39"/>
  <c r="E187" i="39"/>
  <c r="F187" i="39"/>
  <c r="L186" i="39"/>
  <c r="E186" i="39"/>
  <c r="F186" i="39"/>
  <c r="L185" i="39"/>
  <c r="E185" i="39"/>
  <c r="F185" i="39"/>
  <c r="L184" i="39"/>
  <c r="E184" i="39"/>
  <c r="F184" i="39"/>
  <c r="L183" i="39"/>
  <c r="E183" i="39"/>
  <c r="F183" i="39"/>
  <c r="L182" i="39"/>
  <c r="E182" i="39"/>
  <c r="F182" i="39"/>
  <c r="L181" i="39"/>
  <c r="E181" i="39"/>
  <c r="F181" i="39"/>
  <c r="L180" i="39"/>
  <c r="E180" i="39"/>
  <c r="F180" i="39"/>
  <c r="L179" i="39"/>
  <c r="E179" i="39"/>
  <c r="F179" i="39"/>
  <c r="L178" i="39"/>
  <c r="E178" i="39"/>
  <c r="F178" i="39"/>
  <c r="L177" i="39"/>
  <c r="E177" i="39"/>
  <c r="F177" i="39"/>
  <c r="L176" i="39"/>
  <c r="E176" i="39"/>
  <c r="F176" i="39"/>
  <c r="L175" i="39"/>
  <c r="E175" i="39"/>
  <c r="F175" i="39"/>
  <c r="L174" i="39"/>
  <c r="E174" i="39"/>
  <c r="F174" i="39"/>
  <c r="L173" i="39"/>
  <c r="E173" i="39"/>
  <c r="F173" i="39"/>
  <c r="L172" i="39"/>
  <c r="E172" i="39"/>
  <c r="F172" i="39"/>
  <c r="L171" i="39"/>
  <c r="E171" i="39"/>
  <c r="F171" i="39"/>
  <c r="L170" i="39"/>
  <c r="E170" i="39"/>
  <c r="F170" i="39"/>
  <c r="L169" i="39"/>
  <c r="E169" i="39"/>
  <c r="F169" i="39"/>
  <c r="L168" i="39"/>
  <c r="E168" i="39"/>
  <c r="F168" i="39"/>
  <c r="L167" i="39"/>
  <c r="E167" i="39"/>
  <c r="F167" i="39"/>
  <c r="L166" i="39"/>
  <c r="E166" i="39"/>
  <c r="F166" i="39"/>
  <c r="L165" i="39"/>
  <c r="E165" i="39"/>
  <c r="F165" i="39"/>
  <c r="L164" i="39"/>
  <c r="E164" i="39"/>
  <c r="F164" i="39"/>
  <c r="L163" i="39"/>
  <c r="E163" i="39"/>
  <c r="F163" i="39"/>
  <c r="L162" i="39"/>
  <c r="E162" i="39"/>
  <c r="F162" i="39"/>
  <c r="L161" i="39"/>
  <c r="E161" i="39"/>
  <c r="F161" i="39"/>
  <c r="L160" i="39"/>
  <c r="E160" i="39"/>
  <c r="F160" i="39"/>
  <c r="L159" i="39"/>
  <c r="E159" i="39"/>
  <c r="F159" i="39"/>
  <c r="L158" i="39"/>
  <c r="E158" i="39"/>
  <c r="F158" i="39"/>
  <c r="L157" i="39"/>
  <c r="E157" i="39"/>
  <c r="F157" i="39"/>
  <c r="L156" i="39"/>
  <c r="E156" i="39"/>
  <c r="F156" i="39"/>
  <c r="L155" i="39"/>
  <c r="E155" i="39"/>
  <c r="F155" i="39"/>
  <c r="L154" i="39"/>
  <c r="E154" i="39"/>
  <c r="F154" i="39"/>
  <c r="L153" i="39"/>
  <c r="E153" i="39"/>
  <c r="F153" i="39"/>
  <c r="L152" i="39"/>
  <c r="E152" i="39"/>
  <c r="F152" i="39"/>
  <c r="L151" i="39"/>
  <c r="E151" i="39"/>
  <c r="F151" i="39"/>
  <c r="L150" i="39"/>
  <c r="E150" i="39"/>
  <c r="F150" i="39"/>
  <c r="L149" i="39"/>
  <c r="E149" i="39"/>
  <c r="F149" i="39"/>
  <c r="L148" i="39"/>
  <c r="E148" i="39"/>
  <c r="F148" i="39"/>
  <c r="L147" i="39"/>
  <c r="E147" i="39"/>
  <c r="F147" i="39"/>
  <c r="L146" i="39"/>
  <c r="E146" i="39"/>
  <c r="F146" i="39"/>
  <c r="L145" i="39"/>
  <c r="E145" i="39"/>
  <c r="F145" i="39"/>
  <c r="L144" i="39"/>
  <c r="E144" i="39"/>
  <c r="F144" i="39"/>
  <c r="L143" i="39"/>
  <c r="E143" i="39"/>
  <c r="F143" i="39"/>
  <c r="L142" i="39"/>
  <c r="E142" i="39"/>
  <c r="F142" i="39"/>
  <c r="L141" i="39"/>
  <c r="E141" i="39"/>
  <c r="F141" i="39"/>
  <c r="L140" i="39"/>
  <c r="E140" i="39"/>
  <c r="F140" i="39"/>
  <c r="L139" i="39"/>
  <c r="E139" i="39"/>
  <c r="F139" i="39"/>
  <c r="L138" i="39"/>
  <c r="E138" i="39"/>
  <c r="F138" i="39"/>
  <c r="L137" i="39"/>
  <c r="E137" i="39"/>
  <c r="F137" i="39"/>
  <c r="L136" i="39"/>
  <c r="E136" i="39"/>
  <c r="F136" i="39"/>
  <c r="L135" i="39"/>
  <c r="E135" i="39"/>
  <c r="F135" i="39"/>
  <c r="L134" i="39"/>
  <c r="E134" i="39"/>
  <c r="F134" i="39"/>
  <c r="L133" i="39"/>
  <c r="E133" i="39"/>
  <c r="F133" i="39"/>
  <c r="L132" i="39"/>
  <c r="E132" i="39"/>
  <c r="F132" i="39"/>
  <c r="L131" i="39"/>
  <c r="E131" i="39"/>
  <c r="F131" i="39"/>
  <c r="L130" i="39"/>
  <c r="E130" i="39"/>
  <c r="F130" i="39"/>
  <c r="L129" i="39"/>
  <c r="E129" i="39"/>
  <c r="F129" i="39"/>
  <c r="L128" i="39"/>
  <c r="E128" i="39"/>
  <c r="F128" i="39"/>
  <c r="L127" i="39"/>
  <c r="E127" i="39"/>
  <c r="F127" i="39"/>
  <c r="L126" i="39"/>
  <c r="E126" i="39"/>
  <c r="F126" i="39"/>
  <c r="L125" i="39"/>
  <c r="E125" i="39"/>
  <c r="F125" i="39"/>
  <c r="L124" i="39"/>
  <c r="E124" i="39"/>
  <c r="F124" i="39"/>
  <c r="L123" i="39"/>
  <c r="E123" i="39"/>
  <c r="F123" i="39"/>
  <c r="L122" i="39"/>
  <c r="E122" i="39"/>
  <c r="F122" i="39"/>
  <c r="L121" i="39"/>
  <c r="E121" i="39"/>
  <c r="F121" i="39"/>
  <c r="L120" i="39"/>
  <c r="E120" i="39"/>
  <c r="F120" i="39"/>
  <c r="L119" i="39"/>
  <c r="E119" i="39"/>
  <c r="F119" i="39"/>
  <c r="L118" i="39"/>
  <c r="E118" i="39"/>
  <c r="F118" i="39"/>
  <c r="L117" i="39"/>
  <c r="E117" i="39"/>
  <c r="F117" i="39"/>
  <c r="L116" i="39"/>
  <c r="E116" i="39"/>
  <c r="F116" i="39"/>
  <c r="L115" i="39"/>
  <c r="E115" i="39"/>
  <c r="F115" i="39"/>
  <c r="L114" i="39"/>
  <c r="E114" i="39"/>
  <c r="F114" i="39"/>
  <c r="L113" i="39"/>
  <c r="E113" i="39"/>
  <c r="F113" i="39"/>
  <c r="L112" i="39"/>
  <c r="E112" i="39"/>
  <c r="F112" i="39"/>
  <c r="L111" i="39"/>
  <c r="E111" i="39"/>
  <c r="F111" i="39"/>
  <c r="L110" i="39"/>
  <c r="E110" i="39"/>
  <c r="F110" i="39"/>
  <c r="L109" i="39"/>
  <c r="E109" i="39"/>
  <c r="F109" i="39"/>
  <c r="L108" i="39"/>
  <c r="E108" i="39"/>
  <c r="F108" i="39"/>
  <c r="L107" i="39"/>
  <c r="E107" i="39"/>
  <c r="F107" i="39"/>
  <c r="L106" i="39"/>
  <c r="E106" i="39"/>
  <c r="F106" i="39"/>
  <c r="L105" i="39"/>
  <c r="E105" i="39"/>
  <c r="F105" i="39"/>
  <c r="L104" i="39"/>
  <c r="E104" i="39"/>
  <c r="F104" i="39"/>
  <c r="L103" i="39"/>
  <c r="E103" i="39"/>
  <c r="F103" i="39"/>
  <c r="L102" i="39"/>
  <c r="E102" i="39"/>
  <c r="F102" i="39"/>
  <c r="L101" i="39"/>
  <c r="E101" i="39"/>
  <c r="F101" i="39"/>
  <c r="L100" i="39"/>
  <c r="E100" i="39"/>
  <c r="F100" i="39"/>
  <c r="L99" i="39"/>
  <c r="E99" i="39"/>
  <c r="F99" i="39"/>
  <c r="L98" i="39"/>
  <c r="E98" i="39"/>
  <c r="F98" i="39"/>
  <c r="L97" i="39"/>
  <c r="E97" i="39"/>
  <c r="F97" i="39"/>
  <c r="L96" i="39"/>
  <c r="E96" i="39"/>
  <c r="F96" i="39"/>
  <c r="L95" i="39"/>
  <c r="E95" i="39"/>
  <c r="F95" i="39"/>
  <c r="L94" i="39"/>
  <c r="E94" i="39"/>
  <c r="F94" i="39"/>
  <c r="L93" i="39"/>
  <c r="E93" i="39"/>
  <c r="F93" i="39"/>
  <c r="L92" i="39"/>
  <c r="E92" i="39"/>
  <c r="F92" i="39"/>
  <c r="L91" i="39"/>
  <c r="E91" i="39"/>
  <c r="F91" i="39"/>
  <c r="L90" i="39"/>
  <c r="E90" i="39"/>
  <c r="F90" i="39"/>
  <c r="L89" i="39"/>
  <c r="E89" i="39"/>
  <c r="F89" i="39"/>
  <c r="L88" i="39"/>
  <c r="E88" i="39"/>
  <c r="F88" i="39"/>
  <c r="L87" i="39"/>
  <c r="E87" i="39"/>
  <c r="F87" i="39"/>
  <c r="L86" i="39"/>
  <c r="E86" i="39"/>
  <c r="F86" i="39"/>
  <c r="L85" i="39"/>
  <c r="E85" i="39"/>
  <c r="F85" i="39"/>
  <c r="L84" i="39"/>
  <c r="E84" i="39"/>
  <c r="F84" i="39"/>
  <c r="L83" i="39"/>
  <c r="E83" i="39"/>
  <c r="F83" i="39"/>
  <c r="L82" i="39"/>
  <c r="E82" i="39"/>
  <c r="F82" i="39"/>
  <c r="L81" i="39"/>
  <c r="E81" i="39"/>
  <c r="F81" i="39"/>
  <c r="L80" i="39"/>
  <c r="E80" i="39"/>
  <c r="F80" i="39"/>
  <c r="L79" i="39"/>
  <c r="E79" i="39"/>
  <c r="F79" i="39"/>
  <c r="L78" i="39"/>
  <c r="E78" i="39"/>
  <c r="F78" i="39"/>
  <c r="L77" i="39"/>
  <c r="E77" i="39"/>
  <c r="F77" i="39"/>
  <c r="L76" i="39"/>
  <c r="E76" i="39"/>
  <c r="F76" i="39"/>
  <c r="L75" i="39"/>
  <c r="E75" i="39"/>
  <c r="F75" i="39"/>
  <c r="L74" i="39"/>
  <c r="E74" i="39"/>
  <c r="F74" i="39"/>
  <c r="L73" i="39"/>
  <c r="E73" i="39"/>
  <c r="F73" i="39"/>
  <c r="L72" i="39"/>
  <c r="E72" i="39"/>
  <c r="F72" i="39"/>
  <c r="L71" i="39"/>
  <c r="E71" i="39"/>
  <c r="F71" i="39"/>
  <c r="L70" i="39"/>
  <c r="E70" i="39"/>
  <c r="F70" i="39"/>
  <c r="L69" i="39"/>
  <c r="E69" i="39"/>
  <c r="F69" i="39"/>
  <c r="L68" i="39"/>
  <c r="E68" i="39"/>
  <c r="F68" i="39"/>
  <c r="L67" i="39"/>
  <c r="E67" i="39"/>
  <c r="F67" i="39"/>
  <c r="L66" i="39"/>
  <c r="E66" i="39"/>
  <c r="F66" i="39"/>
  <c r="L65" i="39"/>
  <c r="E65" i="39"/>
  <c r="F65" i="39"/>
  <c r="L64" i="39"/>
  <c r="E64" i="39"/>
  <c r="F64" i="39"/>
  <c r="L63" i="39"/>
  <c r="E63" i="39"/>
  <c r="F63" i="39"/>
  <c r="L62" i="39"/>
  <c r="E62" i="39"/>
  <c r="F62" i="39"/>
  <c r="L61" i="39"/>
  <c r="E61" i="39"/>
  <c r="F61" i="39"/>
  <c r="L60" i="39"/>
  <c r="E60" i="39"/>
  <c r="F60" i="39"/>
  <c r="L59" i="39"/>
  <c r="E59" i="39"/>
  <c r="F59" i="39"/>
  <c r="L58" i="39"/>
  <c r="E58" i="39"/>
  <c r="F58" i="39"/>
  <c r="L57" i="39"/>
  <c r="E57" i="39"/>
  <c r="F57" i="39"/>
  <c r="L56" i="39"/>
  <c r="E56" i="39"/>
  <c r="F56" i="39"/>
  <c r="L55" i="39"/>
  <c r="E55" i="39"/>
  <c r="F55" i="39"/>
  <c r="L54" i="39"/>
  <c r="E54" i="39"/>
  <c r="F54" i="39"/>
  <c r="L53" i="39"/>
  <c r="E53" i="39"/>
  <c r="F53" i="39"/>
  <c r="L52" i="39"/>
  <c r="E52" i="39"/>
  <c r="F52" i="39"/>
  <c r="L51" i="39"/>
  <c r="E51" i="39"/>
  <c r="F51" i="39"/>
  <c r="L50" i="39"/>
  <c r="E50" i="39"/>
  <c r="F50" i="39"/>
  <c r="L49" i="39"/>
  <c r="E49" i="39"/>
  <c r="F49" i="39"/>
  <c r="L48" i="39"/>
  <c r="E48" i="39"/>
  <c r="F48" i="39"/>
  <c r="L47" i="39"/>
  <c r="E47" i="39"/>
  <c r="F47" i="39"/>
  <c r="L46" i="39"/>
  <c r="E46" i="39"/>
  <c r="F46" i="39"/>
  <c r="L45" i="39"/>
  <c r="E45" i="39"/>
  <c r="F45" i="39"/>
  <c r="L44" i="39"/>
  <c r="E44" i="39"/>
  <c r="F44" i="39"/>
  <c r="L43" i="39"/>
  <c r="E43" i="39"/>
  <c r="F43" i="39"/>
  <c r="L42" i="39"/>
  <c r="E42" i="39"/>
  <c r="F42" i="39"/>
  <c r="L41" i="39"/>
  <c r="E41" i="39"/>
  <c r="F41" i="39"/>
  <c r="L40" i="39"/>
  <c r="E40" i="39"/>
  <c r="F40" i="39"/>
  <c r="L39" i="39"/>
  <c r="E39" i="39"/>
  <c r="F39" i="39"/>
  <c r="L38" i="39"/>
  <c r="E38" i="39"/>
  <c r="F38" i="39"/>
  <c r="L37" i="39"/>
  <c r="E37" i="39"/>
  <c r="F37" i="39"/>
  <c r="L36" i="39"/>
  <c r="E36" i="39"/>
  <c r="F36" i="39"/>
  <c r="L35" i="39"/>
  <c r="E35" i="39"/>
  <c r="F35" i="39"/>
  <c r="L34" i="39"/>
  <c r="E34" i="39"/>
  <c r="F34" i="39"/>
  <c r="L33" i="39"/>
  <c r="E33" i="39"/>
  <c r="F33" i="39"/>
  <c r="L32" i="39"/>
  <c r="E32" i="39"/>
  <c r="F32" i="39"/>
  <c r="L31" i="39"/>
  <c r="E31" i="39"/>
  <c r="F31" i="39"/>
  <c r="L30" i="39"/>
  <c r="E30" i="39"/>
  <c r="F30" i="39"/>
  <c r="L29" i="39"/>
  <c r="E29" i="39"/>
  <c r="F29" i="39"/>
  <c r="L28" i="39"/>
  <c r="E28" i="39"/>
  <c r="F28" i="39"/>
  <c r="L27" i="39"/>
  <c r="E27" i="39"/>
  <c r="F27" i="39"/>
  <c r="L26" i="39"/>
  <c r="E26" i="39"/>
  <c r="F26" i="39"/>
  <c r="L25" i="39"/>
  <c r="E25" i="39"/>
  <c r="F25" i="39"/>
  <c r="L24" i="39"/>
  <c r="E24" i="39"/>
  <c r="F24" i="39"/>
  <c r="L23" i="39"/>
  <c r="E23" i="39"/>
  <c r="F23" i="39"/>
  <c r="L22" i="39"/>
  <c r="E22" i="39"/>
  <c r="F22" i="39"/>
  <c r="L21" i="39"/>
  <c r="E21" i="39"/>
  <c r="F21" i="39"/>
  <c r="L20" i="39"/>
  <c r="E20" i="39"/>
  <c r="F20" i="39"/>
  <c r="L19" i="39"/>
  <c r="E19" i="39"/>
  <c r="F19" i="39"/>
  <c r="L18" i="39"/>
  <c r="E18" i="39"/>
  <c r="F18" i="39"/>
  <c r="L17" i="39"/>
  <c r="E17" i="39"/>
  <c r="F17" i="39"/>
  <c r="L16" i="39"/>
  <c r="E16" i="39"/>
  <c r="E216" i="39" s="1"/>
  <c r="Q84" i="38"/>
  <c r="Q85" i="38" s="1"/>
  <c r="Q82" i="38"/>
  <c r="Q81" i="38"/>
  <c r="Q80" i="38"/>
  <c r="Q79" i="38"/>
  <c r="Q78" i="38"/>
  <c r="Q83" i="38" s="1"/>
  <c r="Q75" i="38"/>
  <c r="Q74" i="38"/>
  <c r="Q73" i="38"/>
  <c r="Q72" i="38"/>
  <c r="Q71" i="38"/>
  <c r="Q76" i="38" s="1"/>
  <c r="Q68" i="38"/>
  <c r="Q67" i="38"/>
  <c r="Q66" i="38"/>
  <c r="Q65" i="38"/>
  <c r="Q64" i="38"/>
  <c r="Q69" i="38" s="1"/>
  <c r="Q61" i="38"/>
  <c r="Q60" i="38"/>
  <c r="Q59" i="38"/>
  <c r="Q58" i="38"/>
  <c r="Q57" i="38"/>
  <c r="Q62" i="38" s="1"/>
  <c r="Q54" i="38"/>
  <c r="Q53" i="38"/>
  <c r="Q52" i="38"/>
  <c r="Q51" i="38"/>
  <c r="Q50" i="38"/>
  <c r="Q55" i="38" s="1"/>
  <c r="Q47" i="38"/>
  <c r="Q46" i="38"/>
  <c r="Q45" i="38"/>
  <c r="Q44" i="38"/>
  <c r="Q43" i="38"/>
  <c r="Q48" i="38" s="1"/>
  <c r="J21" i="38"/>
  <c r="E21" i="38"/>
  <c r="D21" i="38"/>
  <c r="F19" i="38"/>
  <c r="F17" i="38"/>
  <c r="F15" i="38"/>
  <c r="G15" i="38" s="1"/>
  <c r="P97" i="37"/>
  <c r="P96" i="37"/>
  <c r="P95" i="37"/>
  <c r="P94" i="37"/>
  <c r="P93" i="37"/>
  <c r="P98" i="37" s="1"/>
  <c r="P90" i="37"/>
  <c r="P89" i="37"/>
  <c r="P88" i="37"/>
  <c r="P87" i="37"/>
  <c r="P86" i="37"/>
  <c r="P91" i="37" s="1"/>
  <c r="P83" i="37"/>
  <c r="P82" i="37"/>
  <c r="P81" i="37"/>
  <c r="P80" i="37"/>
  <c r="P79" i="37"/>
  <c r="P84" i="37" s="1"/>
  <c r="P76" i="37"/>
  <c r="P75" i="37"/>
  <c r="P74" i="37"/>
  <c r="P73" i="37"/>
  <c r="P72" i="37"/>
  <c r="P77" i="37" s="1"/>
  <c r="P69" i="37"/>
  <c r="P68" i="37"/>
  <c r="P67" i="37"/>
  <c r="P66" i="37"/>
  <c r="P65" i="37"/>
  <c r="P70" i="37" s="1"/>
  <c r="P62" i="37"/>
  <c r="P61" i="37"/>
  <c r="P60" i="37"/>
  <c r="P59" i="37"/>
  <c r="P58" i="37"/>
  <c r="P63" i="37" s="1"/>
  <c r="P99" i="37" s="1"/>
  <c r="P100" i="37" s="1"/>
  <c r="K51" i="37"/>
  <c r="J51" i="37"/>
  <c r="I51" i="37"/>
  <c r="G51" i="37"/>
  <c r="D49" i="37"/>
  <c r="D37" i="37"/>
  <c r="D25" i="37"/>
  <c r="E38" i="42" l="1"/>
  <c r="H38" i="42" s="1"/>
  <c r="M38" i="42" s="1"/>
  <c r="E50" i="42"/>
  <c r="H50" i="42" s="1"/>
  <c r="M50" i="42" s="1"/>
  <c r="E26" i="42"/>
  <c r="H26" i="42" s="1"/>
  <c r="E38" i="41"/>
  <c r="H38" i="41" s="1"/>
  <c r="M38" i="41" s="1"/>
  <c r="E50" i="41"/>
  <c r="H50" i="41" s="1"/>
  <c r="M50" i="41" s="1"/>
  <c r="H26" i="41"/>
  <c r="L26" i="40"/>
  <c r="G19" i="38"/>
  <c r="I19" i="38" s="1"/>
  <c r="G17" i="38"/>
  <c r="I17" i="38" s="1"/>
  <c r="I15" i="38"/>
  <c r="E49" i="37"/>
  <c r="H49" i="37" s="1"/>
  <c r="E37" i="37"/>
  <c r="H37" i="37" s="1"/>
  <c r="E25" i="37"/>
  <c r="H25" i="37" s="1"/>
  <c r="D216" i="39"/>
  <c r="L216" i="39"/>
  <c r="E26" i="40"/>
  <c r="F16" i="39"/>
  <c r="F216" i="39" s="1"/>
  <c r="F218" i="39" s="1"/>
  <c r="L218" i="39" s="1"/>
  <c r="G218" i="39"/>
  <c r="F16" i="40"/>
  <c r="F26" i="40" s="1"/>
  <c r="F28" i="40" s="1"/>
  <c r="L28" i="40" s="1"/>
  <c r="M26" i="42" l="1"/>
  <c r="M52" i="42" s="1"/>
  <c r="H52" i="42"/>
  <c r="H54" i="42" s="1"/>
  <c r="M54" i="42" s="1"/>
  <c r="H52" i="41"/>
  <c r="H54" i="41" s="1"/>
  <c r="M54" i="41" s="1"/>
  <c r="M26" i="41"/>
  <c r="M52" i="41" s="1"/>
  <c r="I21" i="38"/>
  <c r="M21" i="38" s="1"/>
  <c r="H51" i="37"/>
  <c r="L51" i="3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長谷川 弘</author>
  </authors>
  <commentList>
    <comment ref="P100" authorId="0" shapeId="0" xr:uid="{EF0A07DD-BD4C-4DE3-AC8D-713051AC4DBC}">
      <text>
        <r>
          <rPr>
            <b/>
            <sz val="9"/>
            <color indexed="81"/>
            <rFont val="MS P ゴシック"/>
            <family val="3"/>
            <charset val="128"/>
          </rPr>
          <t>・第１回申請と第２回申請あわせて、１校当たり上限額は</t>
        </r>
        <r>
          <rPr>
            <b/>
            <u/>
            <sz val="9"/>
            <color indexed="10"/>
            <rFont val="MS P ゴシック"/>
            <family val="3"/>
            <charset val="128"/>
          </rPr>
          <t>合計５０万円</t>
        </r>
        <r>
          <rPr>
            <b/>
            <sz val="9"/>
            <color indexed="81"/>
            <rFont val="MS P ゴシック"/>
            <family val="3"/>
            <charset val="128"/>
          </rPr>
          <t>です。
・上限額50万円を上回った場合、自動的に切り捨てとなります。</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長谷川 弘</author>
  </authors>
  <commentList>
    <comment ref="Q85" authorId="0" shapeId="0" xr:uid="{16A1E3E6-36A4-456B-8BD6-3376502D11CA}">
      <text>
        <r>
          <rPr>
            <b/>
            <sz val="9"/>
            <color indexed="81"/>
            <rFont val="MS P ゴシック"/>
            <family val="3"/>
            <charset val="128"/>
          </rPr>
          <t>・第１回申請と第２回申請あわせて、１校当たり上限額は</t>
        </r>
        <r>
          <rPr>
            <b/>
            <u/>
            <sz val="9"/>
            <color indexed="10"/>
            <rFont val="MS P ゴシック"/>
            <family val="3"/>
            <charset val="128"/>
          </rPr>
          <t>合計５０万円</t>
        </r>
        <r>
          <rPr>
            <b/>
            <sz val="9"/>
            <color indexed="81"/>
            <rFont val="MS P ゴシック"/>
            <family val="3"/>
            <charset val="128"/>
          </rPr>
          <t>です。
・上限額50万円を上回った場合、自動的に切り捨てとなります。</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高橋 正光</author>
  </authors>
  <commentList>
    <comment ref="B13" authorId="0" shapeId="0" xr:uid="{C4E0BE3C-BAE6-4DCA-97DC-84B322F17E70}">
      <text>
        <r>
          <rPr>
            <sz val="9"/>
            <color indexed="81"/>
            <rFont val="HGPｺﾞｼｯｸM"/>
            <family val="3"/>
            <charset val="128"/>
          </rPr>
          <t>注意！
申請時は、生徒の氏名をはじめ、</t>
        </r>
        <r>
          <rPr>
            <b/>
            <u/>
            <sz val="9"/>
            <color indexed="81"/>
            <rFont val="HGPｺﾞｼｯｸM"/>
            <family val="3"/>
            <charset val="128"/>
          </rPr>
          <t>個人情報は絶対に記載しない</t>
        </r>
        <r>
          <rPr>
            <sz val="9"/>
            <color indexed="81"/>
            <rFont val="HGPｺﾞｼｯｸM"/>
            <family val="3"/>
            <charset val="128"/>
          </rPr>
          <t>こと</t>
        </r>
      </text>
    </comment>
    <comment ref="C13" authorId="0" shapeId="0" xr:uid="{1F4A76D3-09D7-46D4-A115-43F7176C4B04}">
      <text>
        <r>
          <rPr>
            <sz val="9"/>
            <color indexed="81"/>
            <rFont val="HGPｺﾞｼｯｸM"/>
            <family val="3"/>
            <charset val="128"/>
          </rPr>
          <t>全生徒より支払額を確認できる書類（領収書等）を徴取する等、学校として適切かつ正確に購入額を確認すること</t>
        </r>
      </text>
    </comment>
  </commentList>
</comments>
</file>

<file path=xl/sharedStrings.xml><?xml version="1.0" encoding="utf-8"?>
<sst xmlns="http://schemas.openxmlformats.org/spreadsheetml/2006/main" count="852" uniqueCount="187">
  <si>
    <t>年</t>
    <rPh sb="0" eb="1">
      <t>ネン</t>
    </rPh>
    <phoneticPr fontId="3"/>
  </si>
  <si>
    <t>月</t>
    <rPh sb="0" eb="1">
      <t>ガツ</t>
    </rPh>
    <phoneticPr fontId="3"/>
  </si>
  <si>
    <t>日</t>
    <rPh sb="0" eb="1">
      <t>ニチ</t>
    </rPh>
    <phoneticPr fontId="3"/>
  </si>
  <si>
    <t>記</t>
    <rPh sb="0" eb="1">
      <t>キ</t>
    </rPh>
    <phoneticPr fontId="3"/>
  </si>
  <si>
    <t>※登録印鑑（実印）を押印</t>
    <rPh sb="1" eb="3">
      <t>トウロク</t>
    </rPh>
    <rPh sb="3" eb="5">
      <t>インカン</t>
    </rPh>
    <rPh sb="6" eb="8">
      <t>ジツイン</t>
    </rPh>
    <rPh sb="10" eb="12">
      <t>オウイン</t>
    </rPh>
    <phoneticPr fontId="3"/>
  </si>
  <si>
    <t>電話番号</t>
    <rPh sb="0" eb="2">
      <t>デンワ</t>
    </rPh>
    <rPh sb="2" eb="4">
      <t>バンゴウ</t>
    </rPh>
    <phoneticPr fontId="3"/>
  </si>
  <si>
    <t>事務担当者名</t>
    <rPh sb="0" eb="2">
      <t>ジム</t>
    </rPh>
    <rPh sb="2" eb="6">
      <t>タントウシャメイ</t>
    </rPh>
    <phoneticPr fontId="3"/>
  </si>
  <si>
    <t>法人名</t>
    <rPh sb="0" eb="2">
      <t>ホウジン</t>
    </rPh>
    <rPh sb="2" eb="3">
      <t>メイ</t>
    </rPh>
    <phoneticPr fontId="3"/>
  </si>
  <si>
    <t>実印</t>
    <rPh sb="0" eb="1">
      <t>ジツ</t>
    </rPh>
    <rPh sb="1" eb="2">
      <t>イン</t>
    </rPh>
    <phoneticPr fontId="3"/>
  </si>
  <si>
    <t>　公益財団法人東京都私学財団理事長　殿</t>
    <rPh sb="7" eb="10">
      <t>トウキョウト</t>
    </rPh>
    <rPh sb="10" eb="12">
      <t>シガク</t>
    </rPh>
    <rPh sb="12" eb="13">
      <t>ザイ</t>
    </rPh>
    <rPh sb="13" eb="14">
      <t>ダン</t>
    </rPh>
    <rPh sb="14" eb="17">
      <t>リジチョウ</t>
    </rPh>
    <rPh sb="18" eb="19">
      <t>ドノ</t>
    </rPh>
    <phoneticPr fontId="3"/>
  </si>
  <si>
    <t>法人所在地　　　　　　　　　　　　　　　　　　　　　　　　　　　　　　　　　　　　　　　　　　　　　　　　　　　　　　　　　　　　　　　　　　　　　　　　　　　　　　　　　　　　　　　　　（設置者住所）</t>
    <rPh sb="0" eb="2">
      <t>ホウジン</t>
    </rPh>
    <rPh sb="2" eb="5">
      <t>ショザイチ</t>
    </rPh>
    <rPh sb="95" eb="98">
      <t>セッチシャ</t>
    </rPh>
    <rPh sb="98" eb="100">
      <t>ジュウショ</t>
    </rPh>
    <phoneticPr fontId="3"/>
  </si>
  <si>
    <t>理事長名　　　　　　　　　　　　　　　　　　　　　　　　　　　　　　　　　　　　　　　　　　　　　　　　　　　　　　　　　　　　　　　　　　　　　　　　　　　　　　　　　　　（設置者名）</t>
    <rPh sb="0" eb="3">
      <t>リジチョウ</t>
    </rPh>
    <rPh sb="3" eb="4">
      <t>メイ</t>
    </rPh>
    <rPh sb="88" eb="91">
      <t>セッチシャ</t>
    </rPh>
    <rPh sb="91" eb="92">
      <t>メイ</t>
    </rPh>
    <phoneticPr fontId="3"/>
  </si>
  <si>
    <t>担当者ﾒｰﾙｱﾄﾞﾚｽ</t>
    <rPh sb="0" eb="3">
      <t>タントウシャ</t>
    </rPh>
    <phoneticPr fontId="3"/>
  </si>
  <si>
    <t>No</t>
    <phoneticPr fontId="14"/>
  </si>
  <si>
    <t>（単位：円）</t>
    <rPh sb="1" eb="3">
      <t>タンイ</t>
    </rPh>
    <rPh sb="4" eb="5">
      <t>エン</t>
    </rPh>
    <phoneticPr fontId="3"/>
  </si>
  <si>
    <t>品　目</t>
    <rPh sb="0" eb="1">
      <t>シナ</t>
    </rPh>
    <rPh sb="2" eb="3">
      <t>メ</t>
    </rPh>
    <phoneticPr fontId="14"/>
  </si>
  <si>
    <t>（学校の固定電話）</t>
    <rPh sb="1" eb="3">
      <t>ガッコウ</t>
    </rPh>
    <rPh sb="4" eb="6">
      <t>コテイ</t>
    </rPh>
    <rPh sb="6" eb="8">
      <t>デンワ</t>
    </rPh>
    <phoneticPr fontId="3"/>
  </si>
  <si>
    <t>(不在時の携帯電話）</t>
    <rPh sb="1" eb="3">
      <t>フザイ</t>
    </rPh>
    <rPh sb="3" eb="4">
      <t>ジ</t>
    </rPh>
    <rPh sb="5" eb="7">
      <t>ケイタイ</t>
    </rPh>
    <rPh sb="7" eb="9">
      <t>デンワ</t>
    </rPh>
    <phoneticPr fontId="3"/>
  </si>
  <si>
    <t>学　校　名</t>
    <rPh sb="0" eb="1">
      <t>ガク</t>
    </rPh>
    <rPh sb="2" eb="3">
      <t>コウ</t>
    </rPh>
    <rPh sb="4" eb="5">
      <t>メイ</t>
    </rPh>
    <phoneticPr fontId="3"/>
  </si>
  <si>
    <t>備考</t>
    <rPh sb="0" eb="2">
      <t>ビコウ</t>
    </rPh>
    <phoneticPr fontId="3"/>
  </si>
  <si>
    <t>小　　　計（B）</t>
    <rPh sb="0" eb="1">
      <t>ショウ</t>
    </rPh>
    <rPh sb="4" eb="5">
      <t>ケイ</t>
    </rPh>
    <phoneticPr fontId="14"/>
  </si>
  <si>
    <t>小　　　計（C）</t>
    <rPh sb="0" eb="1">
      <t>ショウ</t>
    </rPh>
    <rPh sb="4" eb="5">
      <t>ケイ</t>
    </rPh>
    <phoneticPr fontId="14"/>
  </si>
  <si>
    <t>小　　　計（D）</t>
    <rPh sb="0" eb="1">
      <t>ショウ</t>
    </rPh>
    <rPh sb="4" eb="5">
      <t>ケイ</t>
    </rPh>
    <phoneticPr fontId="14"/>
  </si>
  <si>
    <t>単価(税込)</t>
  </si>
  <si>
    <t>購入金額(税込)</t>
  </si>
  <si>
    <t>学校名</t>
    <rPh sb="0" eb="3">
      <t>ガッコウメイ</t>
    </rPh>
    <phoneticPr fontId="3"/>
  </si>
  <si>
    <t>小　　　計（E）</t>
    <rPh sb="0" eb="1">
      <t>ショウ</t>
    </rPh>
    <rPh sb="4" eb="5">
      <t>ケイ</t>
    </rPh>
    <phoneticPr fontId="14"/>
  </si>
  <si>
    <t>小　　　計（F）</t>
    <rPh sb="0" eb="1">
      <t>ショウ</t>
    </rPh>
    <rPh sb="4" eb="5">
      <t>ケイ</t>
    </rPh>
    <phoneticPr fontId="14"/>
  </si>
  <si>
    <t>小　　　計（G）</t>
    <rPh sb="0" eb="1">
      <t>ショウ</t>
    </rPh>
    <rPh sb="4" eb="5">
      <t>ケイ</t>
    </rPh>
    <phoneticPr fontId="14"/>
  </si>
  <si>
    <t>対象事業承認申請額 合計（H=A+B+C+D+E+E+G）
※千円未満切捨て</t>
    <rPh sb="0" eb="2">
      <t>タイショウ</t>
    </rPh>
    <rPh sb="2" eb="4">
      <t>ジギョウ</t>
    </rPh>
    <rPh sb="4" eb="6">
      <t>ショウニン</t>
    </rPh>
    <rPh sb="6" eb="8">
      <t>シンセイ</t>
    </rPh>
    <rPh sb="8" eb="9">
      <t>ガク</t>
    </rPh>
    <rPh sb="10" eb="11">
      <t>ゴウ</t>
    </rPh>
    <rPh sb="11" eb="12">
      <t>ケイ</t>
    </rPh>
    <phoneticPr fontId="14"/>
  </si>
  <si>
    <t>　具体的な品名</t>
    <rPh sb="1" eb="4">
      <t>グタイテキ</t>
    </rPh>
    <rPh sb="5" eb="7">
      <t>ヒンメイ</t>
    </rPh>
    <phoneticPr fontId="14"/>
  </si>
  <si>
    <t>①保健衛生用品等購入費 助成金交付申請額　　　　　　　　　　　　　　　　　　　　　　　　　　　　　　　　　　　　　　　　　　　　　　　　　　　　　　　　　　　　　　　　　　　　　　　（Hと50万円を比較したいずれか低い額）</t>
    <rPh sb="8" eb="11">
      <t>コウニュウヒ</t>
    </rPh>
    <rPh sb="12" eb="14">
      <t>ジョセイ</t>
    </rPh>
    <rPh sb="14" eb="15">
      <t>キン</t>
    </rPh>
    <rPh sb="15" eb="17">
      <t>コウフ</t>
    </rPh>
    <rPh sb="17" eb="19">
      <t>シンセイ</t>
    </rPh>
    <rPh sb="19" eb="20">
      <t>ガク</t>
    </rPh>
    <rPh sb="96" eb="98">
      <t>マンエン</t>
    </rPh>
    <rPh sb="99" eb="101">
      <t>ヒカク</t>
    </rPh>
    <rPh sb="107" eb="108">
      <t>ヒク</t>
    </rPh>
    <rPh sb="109" eb="110">
      <t>ガク</t>
    </rPh>
    <phoneticPr fontId="14"/>
  </si>
  <si>
    <t>○</t>
    <phoneticPr fontId="3"/>
  </si>
  <si>
    <t>レ</t>
    <phoneticPr fontId="3"/>
  </si>
  <si>
    <t>生徒</t>
    <rPh sb="0" eb="2">
      <t>セイト</t>
    </rPh>
    <phoneticPr fontId="3"/>
  </si>
  <si>
    <t xml:space="preserve">３　学校別交付申請額内訳表 </t>
    <rPh sb="2" eb="4">
      <t>ガッコウ</t>
    </rPh>
    <rPh sb="4" eb="5">
      <t>ベツ</t>
    </rPh>
    <rPh sb="5" eb="9">
      <t>コウフシンセイ</t>
    </rPh>
    <rPh sb="9" eb="10">
      <t>ガク</t>
    </rPh>
    <rPh sb="10" eb="12">
      <t>ウチワケ</t>
    </rPh>
    <rPh sb="12" eb="13">
      <t>ヒョウ</t>
    </rPh>
    <phoneticPr fontId="14"/>
  </si>
  <si>
    <t>　申請に当たり、下記事項について設置者として全て確認したことを認めます。</t>
    <rPh sb="1" eb="3">
      <t>シンセイ</t>
    </rPh>
    <rPh sb="4" eb="5">
      <t>ア</t>
    </rPh>
    <rPh sb="8" eb="10">
      <t>カキ</t>
    </rPh>
    <rPh sb="10" eb="12">
      <t>ジコウ</t>
    </rPh>
    <rPh sb="16" eb="19">
      <t>セッチシャ</t>
    </rPh>
    <rPh sb="22" eb="23">
      <t>スベ</t>
    </rPh>
    <rPh sb="24" eb="26">
      <t>カクニン</t>
    </rPh>
    <rPh sb="31" eb="32">
      <t>ミト</t>
    </rPh>
    <phoneticPr fontId="3"/>
  </si>
  <si>
    <t>　かつ、その金額を誤りなく本様式に記載したものであること。</t>
    <rPh sb="6" eb="8">
      <t>キンガク</t>
    </rPh>
    <rPh sb="9" eb="10">
      <t>アヤマ</t>
    </rPh>
    <rPh sb="13" eb="16">
      <t>ホンヨウシキ</t>
    </rPh>
    <rPh sb="17" eb="19">
      <t>キサイ</t>
    </rPh>
    <phoneticPr fontId="3"/>
  </si>
  <si>
    <t>　助成対象範囲（①パソコン・タブレット等各種端末機器、②キーボード・マウス等の端末機器に係る各種周辺機器、</t>
    <rPh sb="1" eb="3">
      <t>ジョセイ</t>
    </rPh>
    <rPh sb="3" eb="5">
      <t>タイショウ</t>
    </rPh>
    <rPh sb="5" eb="7">
      <t>ハンイ</t>
    </rPh>
    <rPh sb="19" eb="20">
      <t>トウ</t>
    </rPh>
    <rPh sb="20" eb="22">
      <t>カクシュ</t>
    </rPh>
    <rPh sb="22" eb="24">
      <t>タンマツ</t>
    </rPh>
    <rPh sb="24" eb="26">
      <t>キキ</t>
    </rPh>
    <rPh sb="37" eb="38">
      <t>トウ</t>
    </rPh>
    <rPh sb="39" eb="41">
      <t>タンマツ</t>
    </rPh>
    <rPh sb="41" eb="43">
      <t>キキ</t>
    </rPh>
    <rPh sb="44" eb="45">
      <t>カカ</t>
    </rPh>
    <rPh sb="46" eb="48">
      <t>カクシュ</t>
    </rPh>
    <rPh sb="48" eb="52">
      <t>シュウヘンキキ</t>
    </rPh>
    <phoneticPr fontId="3"/>
  </si>
  <si>
    <r>
      <t>４　助成金交付申請に係る確認事項　（確認後、</t>
    </r>
    <r>
      <rPr>
        <b/>
        <u/>
        <sz val="14"/>
        <rFont val="HGP創英角ｺﾞｼｯｸUB"/>
        <family val="3"/>
        <charset val="128"/>
      </rPr>
      <t>□にレ点を付してください。</t>
    </r>
    <r>
      <rPr>
        <b/>
        <sz val="14"/>
        <rFont val="HGP創英角ｺﾞｼｯｸUB"/>
        <family val="3"/>
        <charset val="128"/>
      </rPr>
      <t>）</t>
    </r>
    <rPh sb="2" eb="4">
      <t>ジョセイ</t>
    </rPh>
    <rPh sb="4" eb="5">
      <t>キン</t>
    </rPh>
    <rPh sb="5" eb="7">
      <t>コウフ</t>
    </rPh>
    <rPh sb="7" eb="9">
      <t>シンセイ</t>
    </rPh>
    <rPh sb="10" eb="11">
      <t>カカ</t>
    </rPh>
    <rPh sb="12" eb="14">
      <t>カクニン</t>
    </rPh>
    <rPh sb="14" eb="16">
      <t>ジコウ</t>
    </rPh>
    <rPh sb="18" eb="20">
      <t>カクニン</t>
    </rPh>
    <rPh sb="20" eb="21">
      <t>ゴ</t>
    </rPh>
    <rPh sb="25" eb="26">
      <t>テン</t>
    </rPh>
    <rPh sb="27" eb="28">
      <t>フ</t>
    </rPh>
    <phoneticPr fontId="14"/>
  </si>
  <si>
    <t>　本様式で申請する全ての学習用各種端末機器について、１人１台端末の教育環境を実現するために必要であることを、設置者として認めます。</t>
    <rPh sb="1" eb="2">
      <t>ホン</t>
    </rPh>
    <rPh sb="2" eb="4">
      <t>ヨウシキ</t>
    </rPh>
    <rPh sb="5" eb="7">
      <t>シンセイ</t>
    </rPh>
    <rPh sb="9" eb="10">
      <t>スベ</t>
    </rPh>
    <rPh sb="12" eb="14">
      <t>ガクシュウ</t>
    </rPh>
    <rPh sb="14" eb="15">
      <t>ヨウ</t>
    </rPh>
    <rPh sb="15" eb="17">
      <t>カクシュ</t>
    </rPh>
    <rPh sb="17" eb="19">
      <t>タンマツ</t>
    </rPh>
    <rPh sb="19" eb="21">
      <t>キキ</t>
    </rPh>
    <rPh sb="27" eb="28">
      <t>ニン</t>
    </rPh>
    <rPh sb="29" eb="30">
      <t>ダイ</t>
    </rPh>
    <rPh sb="30" eb="32">
      <t>タンマツ</t>
    </rPh>
    <rPh sb="33" eb="37">
      <t>キョウイクカンキョウ</t>
    </rPh>
    <rPh sb="38" eb="40">
      <t>ジツゲン</t>
    </rPh>
    <rPh sb="45" eb="47">
      <t>ヒツヨウ</t>
    </rPh>
    <rPh sb="54" eb="57">
      <t>セッチシャ</t>
    </rPh>
    <rPh sb="60" eb="61">
      <t>ミト</t>
    </rPh>
    <phoneticPr fontId="3"/>
  </si>
  <si>
    <t>　　その世帯状況を適切に確認したこと。また、当該生徒に対して、１５，０００円の負担軽減を確実に行ったこと。</t>
    <rPh sb="4" eb="6">
      <t>セタイ</t>
    </rPh>
    <rPh sb="6" eb="8">
      <t>ジョウキョウ</t>
    </rPh>
    <rPh sb="9" eb="11">
      <t>テキセツ</t>
    </rPh>
    <rPh sb="12" eb="14">
      <t>カクニン</t>
    </rPh>
    <phoneticPr fontId="3"/>
  </si>
  <si>
    <t>　個人情報保護等に関する各学校の規程に基づき、適切に管理・保管していること。</t>
    <rPh sb="23" eb="25">
      <t>テキセツ</t>
    </rPh>
    <rPh sb="26" eb="28">
      <t>カンリ</t>
    </rPh>
    <rPh sb="29" eb="31">
      <t>ホカン</t>
    </rPh>
    <phoneticPr fontId="3"/>
  </si>
  <si>
    <t>　本申請に際し、各生徒より徴取した個人情報等を含む重要な書類等について、</t>
    <rPh sb="1" eb="4">
      <t>ホンシンセイ</t>
    </rPh>
    <rPh sb="5" eb="6">
      <t>サイ</t>
    </rPh>
    <rPh sb="8" eb="9">
      <t>カク</t>
    </rPh>
    <rPh sb="9" eb="11">
      <t>セイト</t>
    </rPh>
    <rPh sb="13" eb="15">
      <t>チョウシュ</t>
    </rPh>
    <rPh sb="17" eb="21">
      <t>コジンジョウホウ</t>
    </rPh>
    <rPh sb="21" eb="22">
      <t>トウ</t>
    </rPh>
    <rPh sb="23" eb="24">
      <t>フク</t>
    </rPh>
    <rPh sb="25" eb="27">
      <t>ジュウヨウ</t>
    </rPh>
    <rPh sb="28" eb="30">
      <t>ショルイ</t>
    </rPh>
    <rPh sb="30" eb="31">
      <t>トウ</t>
    </rPh>
    <phoneticPr fontId="3"/>
  </si>
  <si>
    <t>購入
項目</t>
    <rPh sb="0" eb="2">
      <t>コウニュウ</t>
    </rPh>
    <rPh sb="3" eb="5">
      <t>コウモク</t>
    </rPh>
    <phoneticPr fontId="3"/>
  </si>
  <si>
    <t>合計</t>
    <rPh sb="0" eb="2">
      <t>ゴウケイ</t>
    </rPh>
    <phoneticPr fontId="3"/>
  </si>
  <si>
    <t>　助成申請の対象とする全ての新入生について、漏れなく記載したものであること。</t>
    <rPh sb="1" eb="5">
      <t>ジョセイシンセイ</t>
    </rPh>
    <rPh sb="6" eb="8">
      <t>タイショウ</t>
    </rPh>
    <rPh sb="11" eb="12">
      <t>スベ</t>
    </rPh>
    <rPh sb="14" eb="17">
      <t>シンニュウセイ</t>
    </rPh>
    <rPh sb="22" eb="23">
      <t>モ</t>
    </rPh>
    <rPh sb="26" eb="28">
      <t>キサイ</t>
    </rPh>
    <phoneticPr fontId="3"/>
  </si>
  <si>
    <t>　本申請に際し、各新入生より徴取した個人情報等を含む重要な書類等について、</t>
    <rPh sb="1" eb="4">
      <t>ホンシンセイ</t>
    </rPh>
    <rPh sb="5" eb="6">
      <t>サイ</t>
    </rPh>
    <rPh sb="8" eb="12">
      <t>カクシンニュウセイ</t>
    </rPh>
    <rPh sb="14" eb="16">
      <t>チョウシュ</t>
    </rPh>
    <rPh sb="18" eb="22">
      <t>コジンジョウホウ</t>
    </rPh>
    <rPh sb="22" eb="23">
      <t>トウ</t>
    </rPh>
    <rPh sb="24" eb="25">
      <t>フク</t>
    </rPh>
    <rPh sb="26" eb="28">
      <t>ジュウヨウ</t>
    </rPh>
    <rPh sb="29" eb="31">
      <t>ショルイ</t>
    </rPh>
    <rPh sb="31" eb="32">
      <t>トウ</t>
    </rPh>
    <phoneticPr fontId="3"/>
  </si>
  <si>
    <t>リース料に含まれる付加サービス内容</t>
    <rPh sb="3" eb="4">
      <t>リョウ</t>
    </rPh>
    <rPh sb="5" eb="6">
      <t>フク</t>
    </rPh>
    <rPh sb="9" eb="11">
      <t>フカ</t>
    </rPh>
    <rPh sb="15" eb="17">
      <t>ナイヨウ</t>
    </rPh>
    <phoneticPr fontId="3"/>
  </si>
  <si>
    <t>リース年数</t>
    <rPh sb="3" eb="5">
      <t>ネンスウ</t>
    </rPh>
    <phoneticPr fontId="3"/>
  </si>
  <si>
    <t>主なリース品目</t>
    <rPh sb="0" eb="1">
      <t>オモ</t>
    </rPh>
    <rPh sb="5" eb="7">
      <t>ヒンモク</t>
    </rPh>
    <phoneticPr fontId="3"/>
  </si>
  <si>
    <t>　学校が依頼した事業者から、端末機器購入額が確認できる契約書等を漏れなく徴取し、</t>
    <rPh sb="1" eb="3">
      <t>ガッコウ</t>
    </rPh>
    <rPh sb="4" eb="6">
      <t>イライ</t>
    </rPh>
    <rPh sb="8" eb="11">
      <t>ジギョウシャ</t>
    </rPh>
    <rPh sb="14" eb="16">
      <t>タンマツ</t>
    </rPh>
    <rPh sb="16" eb="18">
      <t>キキ</t>
    </rPh>
    <rPh sb="18" eb="21">
      <t>コウニュウガク</t>
    </rPh>
    <rPh sb="22" eb="24">
      <t>カクニン</t>
    </rPh>
    <rPh sb="27" eb="29">
      <t>ケイヤク</t>
    </rPh>
    <rPh sb="29" eb="30">
      <t>ショ</t>
    </rPh>
    <rPh sb="30" eb="31">
      <t>ナド</t>
    </rPh>
    <rPh sb="32" eb="33">
      <t>モ</t>
    </rPh>
    <rPh sb="36" eb="38">
      <t>チョウシュ</t>
    </rPh>
    <phoneticPr fontId="3"/>
  </si>
  <si>
    <t>　学校が依頼した事業者から、端末機器リース金額が確認できる契約書等を漏れなく徴取し、</t>
    <rPh sb="1" eb="3">
      <t>ガッコウ</t>
    </rPh>
    <rPh sb="4" eb="6">
      <t>イライ</t>
    </rPh>
    <rPh sb="8" eb="11">
      <t>ジギョウシャ</t>
    </rPh>
    <rPh sb="14" eb="16">
      <t>タンマツ</t>
    </rPh>
    <rPh sb="16" eb="18">
      <t>キキ</t>
    </rPh>
    <rPh sb="21" eb="23">
      <t>キンガク</t>
    </rPh>
    <rPh sb="24" eb="26">
      <t>カクニン</t>
    </rPh>
    <rPh sb="29" eb="31">
      <t>ケイヤク</t>
    </rPh>
    <rPh sb="31" eb="32">
      <t>ショ</t>
    </rPh>
    <rPh sb="32" eb="33">
      <t>ナド</t>
    </rPh>
    <rPh sb="34" eb="35">
      <t>モ</t>
    </rPh>
    <rPh sb="38" eb="40">
      <t>チョウシュ</t>
    </rPh>
    <phoneticPr fontId="3"/>
  </si>
  <si>
    <t>機器構成</t>
    <rPh sb="0" eb="4">
      <t>キキコウセイ</t>
    </rPh>
    <phoneticPr fontId="3"/>
  </si>
  <si>
    <t>①</t>
    <phoneticPr fontId="3"/>
  </si>
  <si>
    <t>②</t>
    <phoneticPr fontId="3"/>
  </si>
  <si>
    <t>③</t>
    <phoneticPr fontId="3"/>
  </si>
  <si>
    <t>　本様式で申請する全ての学習用各種端末機器について、１人１台端末の教育環境を実現するために必要である
ことを、設置者として認めます。</t>
    <rPh sb="1" eb="2">
      <t>ホン</t>
    </rPh>
    <rPh sb="2" eb="4">
      <t>ヨウシキ</t>
    </rPh>
    <rPh sb="5" eb="7">
      <t>シンセイ</t>
    </rPh>
    <rPh sb="9" eb="10">
      <t>スベ</t>
    </rPh>
    <rPh sb="12" eb="14">
      <t>ガクシュウ</t>
    </rPh>
    <rPh sb="14" eb="15">
      <t>ヨウ</t>
    </rPh>
    <rPh sb="15" eb="17">
      <t>カクシュ</t>
    </rPh>
    <rPh sb="17" eb="19">
      <t>タンマツ</t>
    </rPh>
    <rPh sb="19" eb="21">
      <t>キキ</t>
    </rPh>
    <rPh sb="27" eb="28">
      <t>ニン</t>
    </rPh>
    <rPh sb="29" eb="30">
      <t>ダイ</t>
    </rPh>
    <rPh sb="30" eb="32">
      <t>タンマツ</t>
    </rPh>
    <rPh sb="33" eb="37">
      <t>キョウイクカンキョウ</t>
    </rPh>
    <rPh sb="38" eb="40">
      <t>ジツゲン</t>
    </rPh>
    <rPh sb="45" eb="47">
      <t>ヒツヨウ</t>
    </rPh>
    <rPh sb="55" eb="58">
      <t>セッチシャ</t>
    </rPh>
    <rPh sb="61" eb="62">
      <t>ミト</t>
    </rPh>
    <phoneticPr fontId="3"/>
  </si>
  <si>
    <t>＜リース契約内容の概要＞</t>
    <rPh sb="4" eb="6">
      <t>ケイヤク</t>
    </rPh>
    <rPh sb="6" eb="8">
      <t>ナイヨウ</t>
    </rPh>
    <rPh sb="9" eb="11">
      <t>ガイヨウ</t>
    </rPh>
    <phoneticPr fontId="3"/>
  </si>
  <si>
    <t>基本分</t>
    <rPh sb="0" eb="3">
      <t>キホンブン</t>
    </rPh>
    <phoneticPr fontId="3"/>
  </si>
  <si>
    <t>生徒別
１台当たり
端末機器等
購入額
(税込)</t>
    <rPh sb="0" eb="3">
      <t>セイトベツ</t>
    </rPh>
    <rPh sb="5" eb="6">
      <t>ダイ</t>
    </rPh>
    <rPh sb="6" eb="7">
      <t>ア</t>
    </rPh>
    <rPh sb="10" eb="12">
      <t>タンマツ</t>
    </rPh>
    <rPh sb="12" eb="14">
      <t>キキ</t>
    </rPh>
    <rPh sb="14" eb="15">
      <t>トウ</t>
    </rPh>
    <rPh sb="16" eb="18">
      <t>コウニュウ</t>
    </rPh>
    <rPh sb="18" eb="19">
      <t>ガク</t>
    </rPh>
    <rPh sb="21" eb="23">
      <t>ゼイコ</t>
    </rPh>
    <phoneticPr fontId="3"/>
  </si>
  <si>
    <t>助成金
交付申請額</t>
    <rPh sb="0" eb="3">
      <t>ジョセイキン</t>
    </rPh>
    <rPh sb="4" eb="6">
      <t>コウフ</t>
    </rPh>
    <rPh sb="6" eb="9">
      <t>シンセイガク</t>
    </rPh>
    <phoneticPr fontId="3"/>
  </si>
  <si>
    <t>　本様式で申請する全ての学習用各種端末機器について、１人１台端末の教育環境を実現するために必要であることを、
設置者として認めます。</t>
    <rPh sb="1" eb="2">
      <t>ホン</t>
    </rPh>
    <rPh sb="2" eb="4">
      <t>ヨウシキ</t>
    </rPh>
    <rPh sb="5" eb="7">
      <t>シンセイ</t>
    </rPh>
    <rPh sb="9" eb="10">
      <t>スベ</t>
    </rPh>
    <rPh sb="12" eb="14">
      <t>ガクシュウ</t>
    </rPh>
    <rPh sb="14" eb="15">
      <t>ヨウ</t>
    </rPh>
    <rPh sb="15" eb="17">
      <t>カクシュ</t>
    </rPh>
    <rPh sb="17" eb="19">
      <t>タンマツ</t>
    </rPh>
    <rPh sb="19" eb="21">
      <t>キキ</t>
    </rPh>
    <rPh sb="27" eb="28">
      <t>ニン</t>
    </rPh>
    <rPh sb="29" eb="30">
      <t>ダイ</t>
    </rPh>
    <rPh sb="30" eb="32">
      <t>タンマツ</t>
    </rPh>
    <rPh sb="33" eb="37">
      <t>キョウイクカンキョウ</t>
    </rPh>
    <rPh sb="38" eb="40">
      <t>ジツゲン</t>
    </rPh>
    <rPh sb="45" eb="47">
      <t>ヒツヨウ</t>
    </rPh>
    <rPh sb="55" eb="58">
      <t>セッチシャ</t>
    </rPh>
    <rPh sb="61" eb="62">
      <t>ミト</t>
    </rPh>
    <phoneticPr fontId="3"/>
  </si>
  <si>
    <t>〒</t>
    <phoneticPr fontId="3"/>
  </si>
  <si>
    <t>　助成対象範囲（①パソコン・タブレット等各種端末機器、②キーボード・マウス等の端末機器に係る</t>
    <rPh sb="1" eb="3">
      <t>ジョセイ</t>
    </rPh>
    <rPh sb="3" eb="5">
      <t>タイショウ</t>
    </rPh>
    <rPh sb="5" eb="7">
      <t>ハンイ</t>
    </rPh>
    <rPh sb="19" eb="20">
      <t>トウ</t>
    </rPh>
    <rPh sb="20" eb="22">
      <t>カクシュ</t>
    </rPh>
    <rPh sb="22" eb="24">
      <t>タンマツ</t>
    </rPh>
    <rPh sb="24" eb="26">
      <t>キキ</t>
    </rPh>
    <rPh sb="37" eb="38">
      <t>トウ</t>
    </rPh>
    <rPh sb="39" eb="41">
      <t>タンマツ</t>
    </rPh>
    <rPh sb="41" eb="43">
      <t>キキ</t>
    </rPh>
    <rPh sb="44" eb="45">
      <t>カカ</t>
    </rPh>
    <phoneticPr fontId="3"/>
  </si>
  <si>
    <t>基本分</t>
    <rPh sb="0" eb="3">
      <t>キホンブン</t>
    </rPh>
    <phoneticPr fontId="3"/>
  </si>
  <si>
    <t>加算分</t>
    <rPh sb="0" eb="3">
      <t>カサンブン</t>
    </rPh>
    <phoneticPr fontId="3"/>
  </si>
  <si>
    <t>申請期間①</t>
    <rPh sb="0" eb="4">
      <t>シンセイキカン</t>
    </rPh>
    <phoneticPr fontId="3"/>
  </si>
  <si>
    <t>申請期間②</t>
    <rPh sb="0" eb="4">
      <t>シンセイキカン</t>
    </rPh>
    <phoneticPr fontId="3"/>
  </si>
  <si>
    <t>リース料
総額</t>
    <rPh sb="3" eb="4">
      <t>リョウ</t>
    </rPh>
    <rPh sb="5" eb="7">
      <t>ソウガク</t>
    </rPh>
    <phoneticPr fontId="3"/>
  </si>
  <si>
    <t>①・②いずれも該当無</t>
    <rPh sb="7" eb="9">
      <t>ガイトウ</t>
    </rPh>
    <rPh sb="9" eb="10">
      <t>ナシ</t>
    </rPh>
    <phoneticPr fontId="3"/>
  </si>
  <si>
    <t>計</t>
    <rPh sb="0" eb="1">
      <t>ケイ</t>
    </rPh>
    <phoneticPr fontId="3"/>
  </si>
  <si>
    <t>　本様式に記載した全ての端末機器は、本校における生徒の教育及び学習に使用しており、</t>
    <rPh sb="1" eb="4">
      <t>ホンヨウシキ</t>
    </rPh>
    <rPh sb="5" eb="7">
      <t>キサイ</t>
    </rPh>
    <rPh sb="9" eb="10">
      <t>スベ</t>
    </rPh>
    <rPh sb="12" eb="14">
      <t>タンマツ</t>
    </rPh>
    <rPh sb="14" eb="16">
      <t>キキ</t>
    </rPh>
    <rPh sb="18" eb="20">
      <t>ホンコウ</t>
    </rPh>
    <rPh sb="24" eb="26">
      <t>セイト</t>
    </rPh>
    <rPh sb="27" eb="29">
      <t>キョウイク</t>
    </rPh>
    <rPh sb="29" eb="30">
      <t>オヨ</t>
    </rPh>
    <rPh sb="31" eb="33">
      <t>ガクシュウ</t>
    </rPh>
    <rPh sb="34" eb="36">
      <t>シヨウ</t>
    </rPh>
    <phoneticPr fontId="3"/>
  </si>
  <si>
    <t>　その目的を達成するために必要な機能を有しているものであること。</t>
    <rPh sb="3" eb="5">
      <t>モクテキ</t>
    </rPh>
    <rPh sb="6" eb="8">
      <t>タッセイ</t>
    </rPh>
    <rPh sb="13" eb="15">
      <t>ヒツヨウ</t>
    </rPh>
    <rPh sb="16" eb="18">
      <t>キノウ</t>
    </rPh>
    <rPh sb="19" eb="20">
      <t>ユウ</t>
    </rPh>
    <phoneticPr fontId="3"/>
  </si>
  <si>
    <t>1台当たり
端末機器等
購入額
(税込)</t>
    <rPh sb="1" eb="2">
      <t>ダイ</t>
    </rPh>
    <rPh sb="2" eb="3">
      <t>ア</t>
    </rPh>
    <rPh sb="6" eb="8">
      <t>タンマツ</t>
    </rPh>
    <rPh sb="8" eb="10">
      <t>キキ</t>
    </rPh>
    <rPh sb="10" eb="11">
      <t>トウ</t>
    </rPh>
    <rPh sb="12" eb="14">
      <t>コウニュウ</t>
    </rPh>
    <rPh sb="14" eb="15">
      <t>ガク</t>
    </rPh>
    <rPh sb="17" eb="19">
      <t>ゼイコ</t>
    </rPh>
    <phoneticPr fontId="3"/>
  </si>
  <si>
    <r>
      <t xml:space="preserve">1台当たり
助成対象
経費限度額
</t>
    </r>
    <r>
      <rPr>
        <b/>
        <sz val="10"/>
        <color rgb="FFFF0000"/>
        <rFont val="ＭＳ ゴシック"/>
        <family val="3"/>
        <charset val="128"/>
      </rPr>
      <t>（Ａ)</t>
    </r>
    <rPh sb="1" eb="2">
      <t>ダイ</t>
    </rPh>
    <rPh sb="2" eb="3">
      <t>ア</t>
    </rPh>
    <rPh sb="6" eb="10">
      <t>ジョセイタイショウ</t>
    </rPh>
    <rPh sb="11" eb="13">
      <t>ケイヒ</t>
    </rPh>
    <rPh sb="13" eb="15">
      <t>ゲンド</t>
    </rPh>
    <rPh sb="15" eb="16">
      <t>ガク</t>
    </rPh>
    <phoneticPr fontId="14"/>
  </si>
  <si>
    <r>
      <t xml:space="preserve">購
入
数
</t>
    </r>
    <r>
      <rPr>
        <b/>
        <sz val="10"/>
        <color rgb="FFFF0000"/>
        <rFont val="ＭＳ ゴシック"/>
        <family val="3"/>
        <charset val="128"/>
      </rPr>
      <t>（Ｃ）</t>
    </r>
    <rPh sb="0" eb="1">
      <t>コウ</t>
    </rPh>
    <rPh sb="2" eb="3">
      <t>ニュウ</t>
    </rPh>
    <rPh sb="4" eb="5">
      <t>スウ</t>
    </rPh>
    <phoneticPr fontId="14"/>
  </si>
  <si>
    <t>②多子世帯</t>
    <rPh sb="1" eb="5">
      <t>タシセタイ</t>
    </rPh>
    <phoneticPr fontId="3"/>
  </si>
  <si>
    <t>助成金交付申請額</t>
    <rPh sb="0" eb="3">
      <t>ジョセイキン</t>
    </rPh>
    <rPh sb="3" eb="8">
      <t>コウフシンセイガク</t>
    </rPh>
    <phoneticPr fontId="3"/>
  </si>
  <si>
    <r>
      <t xml:space="preserve">
軽減額
</t>
    </r>
    <r>
      <rPr>
        <b/>
        <sz val="10"/>
        <color rgb="FFFF0000"/>
        <rFont val="ＭＳ ゴシック"/>
        <family val="3"/>
        <charset val="128"/>
      </rPr>
      <t>(A-B)×C</t>
    </r>
    <rPh sb="1" eb="4">
      <t>ケイゲンガク</t>
    </rPh>
    <phoneticPr fontId="3"/>
  </si>
  <si>
    <t>①所得が一定基準以下の世帯</t>
    <rPh sb="1" eb="3">
      <t>ショトク</t>
    </rPh>
    <rPh sb="4" eb="5">
      <t>イチ</t>
    </rPh>
    <rPh sb="5" eb="6">
      <t>テイ</t>
    </rPh>
    <rPh sb="6" eb="8">
      <t>キジュン</t>
    </rPh>
    <rPh sb="8" eb="10">
      <t>イカ</t>
    </rPh>
    <rPh sb="11" eb="13">
      <t>セタイ</t>
    </rPh>
    <phoneticPr fontId="3"/>
  </si>
  <si>
    <r>
      <t xml:space="preserve">軽減額合計
</t>
    </r>
    <r>
      <rPr>
        <sz val="10"/>
        <color rgb="FFFF0000"/>
        <rFont val="ＭＳ ゴシック"/>
        <family val="3"/>
        <charset val="128"/>
      </rPr>
      <t>(基本分＋加算分)</t>
    </r>
    <rPh sb="0" eb="2">
      <t>ケイゲン</t>
    </rPh>
    <rPh sb="2" eb="3">
      <t>ガク</t>
    </rPh>
    <rPh sb="3" eb="5">
      <t>ゴウケイ</t>
    </rPh>
    <rPh sb="8" eb="11">
      <t>キホンブン</t>
    </rPh>
    <rPh sb="12" eb="15">
      <t>カサンブン</t>
    </rPh>
    <phoneticPr fontId="3"/>
  </si>
  <si>
    <t>　</t>
    <phoneticPr fontId="3"/>
  </si>
  <si>
    <t>軽減額</t>
    <rPh sb="0" eb="3">
      <t>ケイゲンガク</t>
    </rPh>
    <phoneticPr fontId="3"/>
  </si>
  <si>
    <t>（Ａ)</t>
    <phoneticPr fontId="3"/>
  </si>
  <si>
    <t>１台当たり
助成対象
経費限度額</t>
    <rPh sb="1" eb="2">
      <t>ダイ</t>
    </rPh>
    <rPh sb="2" eb="3">
      <t>ア</t>
    </rPh>
    <rPh sb="6" eb="10">
      <t>ジョセイタイショウ</t>
    </rPh>
    <rPh sb="11" eb="13">
      <t>ケイヒ</t>
    </rPh>
    <rPh sb="13" eb="15">
      <t>ゲンド</t>
    </rPh>
    <rPh sb="15" eb="16">
      <t>ガク</t>
    </rPh>
    <phoneticPr fontId="14"/>
  </si>
  <si>
    <t>（Ｂ）</t>
    <phoneticPr fontId="3"/>
  </si>
  <si>
    <t>控除額
▲30,000円</t>
    <rPh sb="0" eb="2">
      <t>コウジョ</t>
    </rPh>
    <rPh sb="2" eb="3">
      <t>ガク</t>
    </rPh>
    <rPh sb="11" eb="12">
      <t>エン</t>
    </rPh>
    <phoneticPr fontId="3"/>
  </si>
  <si>
    <t>（Ａ－Ｂ）</t>
    <phoneticPr fontId="3"/>
  </si>
  <si>
    <t>①所得が一定
基準以下の世帯</t>
    <rPh sb="1" eb="3">
      <t>ショトク</t>
    </rPh>
    <rPh sb="4" eb="6">
      <t>イッテイ</t>
    </rPh>
    <rPh sb="7" eb="9">
      <t>キジュン</t>
    </rPh>
    <rPh sb="9" eb="11">
      <t>イカ</t>
    </rPh>
    <rPh sb="12" eb="14">
      <t>セタイ</t>
    </rPh>
    <phoneticPr fontId="3"/>
  </si>
  <si>
    <r>
      <t xml:space="preserve">軽減額合計
</t>
    </r>
    <r>
      <rPr>
        <sz val="9"/>
        <color rgb="FFFF0000"/>
        <rFont val="ＭＳ ゴシック"/>
        <family val="3"/>
        <charset val="128"/>
      </rPr>
      <t>(基本分＋加算分)</t>
    </r>
    <rPh sb="0" eb="2">
      <t>ケイゲン</t>
    </rPh>
    <rPh sb="2" eb="3">
      <t>ガク</t>
    </rPh>
    <rPh sb="3" eb="5">
      <t>ゴウケイ</t>
    </rPh>
    <rPh sb="8" eb="11">
      <t>キホンブン</t>
    </rPh>
    <rPh sb="12" eb="15">
      <t>カサンブン</t>
    </rPh>
    <phoneticPr fontId="3"/>
  </si>
  <si>
    <t>（Ａ）</t>
    <phoneticPr fontId="3"/>
  </si>
  <si>
    <t>リース
台数</t>
    <rPh sb="4" eb="6">
      <t>ダイスウ</t>
    </rPh>
    <phoneticPr fontId="3"/>
  </si>
  <si>
    <r>
      <t xml:space="preserve">リース料
</t>
    </r>
    <r>
      <rPr>
        <sz val="9"/>
        <rFont val="ＭＳ ゴシック"/>
        <family val="3"/>
        <charset val="128"/>
      </rPr>
      <t>(本年度支払分)</t>
    </r>
    <rPh sb="3" eb="4">
      <t>リョウ</t>
    </rPh>
    <rPh sb="6" eb="9">
      <t>ホンネンド</t>
    </rPh>
    <rPh sb="9" eb="11">
      <t>シハライ</t>
    </rPh>
    <rPh sb="11" eb="12">
      <t>ブン</t>
    </rPh>
    <phoneticPr fontId="3"/>
  </si>
  <si>
    <t>(C)=A/B</t>
    <phoneticPr fontId="3"/>
  </si>
  <si>
    <t>1台当たり
端末機器等
リース額</t>
    <rPh sb="1" eb="2">
      <t>ダイ</t>
    </rPh>
    <rPh sb="2" eb="3">
      <t>ア</t>
    </rPh>
    <rPh sb="6" eb="10">
      <t>タンマツキキ</t>
    </rPh>
    <rPh sb="10" eb="11">
      <t>トウ</t>
    </rPh>
    <rPh sb="15" eb="16">
      <t>ガク</t>
    </rPh>
    <phoneticPr fontId="14"/>
  </si>
  <si>
    <t>（Ｄ）</t>
    <phoneticPr fontId="3"/>
  </si>
  <si>
    <t>（Ｅ）</t>
    <phoneticPr fontId="3"/>
  </si>
  <si>
    <t>1台当たり
助成対象
経費限度額</t>
    <rPh sb="1" eb="2">
      <t>ダイ</t>
    </rPh>
    <rPh sb="2" eb="3">
      <t>ア</t>
    </rPh>
    <rPh sb="6" eb="10">
      <t>ジョセイタイショウ</t>
    </rPh>
    <rPh sb="11" eb="13">
      <t>ケイヒ</t>
    </rPh>
    <rPh sb="13" eb="15">
      <t>ゲンド</t>
    </rPh>
    <rPh sb="15" eb="16">
      <t>ガク</t>
    </rPh>
    <phoneticPr fontId="14"/>
  </si>
  <si>
    <t>学校負担額</t>
    <rPh sb="0" eb="2">
      <t>ガッコウ</t>
    </rPh>
    <rPh sb="2" eb="4">
      <t>フタン</t>
    </rPh>
    <rPh sb="4" eb="5">
      <t>ガク</t>
    </rPh>
    <phoneticPr fontId="14"/>
  </si>
  <si>
    <t>(F)=(D-E)×B</t>
    <phoneticPr fontId="3"/>
  </si>
  <si>
    <t>有償貸与料</t>
    <rPh sb="0" eb="2">
      <t>ユウショウ</t>
    </rPh>
    <rPh sb="2" eb="4">
      <t>タイヨ</t>
    </rPh>
    <rPh sb="4" eb="5">
      <t>リョウ</t>
    </rPh>
    <phoneticPr fontId="3"/>
  </si>
  <si>
    <t>(Ｇ)</t>
    <phoneticPr fontId="3"/>
  </si>
  <si>
    <t>(F-G)</t>
    <phoneticPr fontId="3"/>
  </si>
  <si>
    <t>（Ｃ)</t>
    <phoneticPr fontId="3"/>
  </si>
  <si>
    <t>(D)=(A-B)＊C</t>
    <phoneticPr fontId="3"/>
  </si>
  <si>
    <t>（Ｅ)</t>
    <phoneticPr fontId="3"/>
  </si>
  <si>
    <t>(Ｄ-Ｅ)</t>
    <phoneticPr fontId="3"/>
  </si>
  <si>
    <t>購入数</t>
    <rPh sb="0" eb="2">
      <t>コウニュウ</t>
    </rPh>
    <rPh sb="2" eb="3">
      <t>スウ</t>
    </rPh>
    <phoneticPr fontId="14"/>
  </si>
  <si>
    <t>　　また、当該生徒に対して、３０,０００円の負担軽減を確実に行ったこと。</t>
    <phoneticPr fontId="3"/>
  </si>
  <si>
    <t>　　その世帯状況を適切に確認したこと。また、当該生徒に対して、１５,０００円の負担軽減を確実に行ったこと。</t>
    <rPh sb="4" eb="6">
      <t>セタイ</t>
    </rPh>
    <rPh sb="6" eb="8">
      <t>ジョウキョウ</t>
    </rPh>
    <rPh sb="9" eb="11">
      <t>テキセツ</t>
    </rPh>
    <rPh sb="12" eb="14">
      <t>カクニン</t>
    </rPh>
    <phoneticPr fontId="3"/>
  </si>
  <si>
    <t>　　また、当該生徒に対して、３０，０００円の負担軽減を確実に行ったこと。</t>
    <phoneticPr fontId="3"/>
  </si>
  <si>
    <t>　　公的な書類に基づき、その世帯所得状況を適切に確認したこと。</t>
    <rPh sb="14" eb="16">
      <t>セタイ</t>
    </rPh>
    <rPh sb="16" eb="20">
      <t>ショトクジョウキョウ</t>
    </rPh>
    <rPh sb="21" eb="23">
      <t>テキセツ</t>
    </rPh>
    <rPh sb="24" eb="26">
      <t>カクニン</t>
    </rPh>
    <phoneticPr fontId="3"/>
  </si>
  <si>
    <t>　助成申請の対象とする全ての新入生（又はその保護者）から、端末機器購入額が確認できる領収書等を漏れなく徴取し、</t>
    <rPh sb="1" eb="5">
      <t>ジョセイシンセイ</t>
    </rPh>
    <rPh sb="6" eb="8">
      <t>タイショウ</t>
    </rPh>
    <rPh sb="11" eb="12">
      <t>スベ</t>
    </rPh>
    <rPh sb="14" eb="17">
      <t>シンニュウセイ</t>
    </rPh>
    <rPh sb="18" eb="19">
      <t>マタ</t>
    </rPh>
    <rPh sb="22" eb="25">
      <t>ホゴシャ</t>
    </rPh>
    <rPh sb="29" eb="31">
      <t>タンマツ</t>
    </rPh>
    <rPh sb="31" eb="33">
      <t>キキ</t>
    </rPh>
    <rPh sb="33" eb="36">
      <t>コウニュウガク</t>
    </rPh>
    <rPh sb="37" eb="39">
      <t>カクニン</t>
    </rPh>
    <rPh sb="42" eb="46">
      <t>リョウシュウショトウ</t>
    </rPh>
    <rPh sb="47" eb="48">
      <t>モ</t>
    </rPh>
    <rPh sb="51" eb="53">
      <t>チョウシュ</t>
    </rPh>
    <phoneticPr fontId="3"/>
  </si>
  <si>
    <r>
      <t>　</t>
    </r>
    <r>
      <rPr>
        <b/>
        <u/>
        <sz val="11"/>
        <rFont val="HGS創英角ｺﾞｼｯｸUB"/>
        <family val="3"/>
        <charset val="128"/>
      </rPr>
      <t>①所得が一定基準以下の世帯に係る学校の追加負担軽減額</t>
    </r>
    <r>
      <rPr>
        <sz val="11"/>
        <rFont val="ＭＳ ゴシック"/>
        <family val="3"/>
        <charset val="128"/>
      </rPr>
      <t>に関し、該当する全ての新入生について、課税証明書等の</t>
    </r>
    <rPh sb="2" eb="4">
      <t>ショトク</t>
    </rPh>
    <rPh sb="5" eb="7">
      <t>イッテイ</t>
    </rPh>
    <rPh sb="7" eb="9">
      <t>キジュン</t>
    </rPh>
    <rPh sb="9" eb="11">
      <t>イカ</t>
    </rPh>
    <rPh sb="12" eb="14">
      <t>セタイ</t>
    </rPh>
    <rPh sb="15" eb="16">
      <t>カカ</t>
    </rPh>
    <rPh sb="17" eb="19">
      <t>ガッコウ</t>
    </rPh>
    <rPh sb="20" eb="22">
      <t>ツイカ</t>
    </rPh>
    <rPh sb="22" eb="24">
      <t>フタン</t>
    </rPh>
    <rPh sb="24" eb="26">
      <t>ケイゲン</t>
    </rPh>
    <rPh sb="26" eb="27">
      <t>ガク</t>
    </rPh>
    <rPh sb="28" eb="29">
      <t>カン</t>
    </rPh>
    <rPh sb="31" eb="33">
      <t>ガイトウ</t>
    </rPh>
    <rPh sb="35" eb="36">
      <t>スベ</t>
    </rPh>
    <rPh sb="38" eb="41">
      <t>シンニュウセイ</t>
    </rPh>
    <rPh sb="46" eb="51">
      <t>カゼイショウメイショ</t>
    </rPh>
    <rPh sb="51" eb="52">
      <t>トウ</t>
    </rPh>
    <phoneticPr fontId="3"/>
  </si>
  <si>
    <r>
      <t>　</t>
    </r>
    <r>
      <rPr>
        <b/>
        <u/>
        <sz val="11"/>
        <rFont val="HGP創英角ｺﾞｼｯｸUB"/>
        <family val="3"/>
        <charset val="128"/>
      </rPr>
      <t>②多子世帯に係る学校の追加負担軽減額</t>
    </r>
    <r>
      <rPr>
        <sz val="11"/>
        <rFont val="ＭＳ ゴシック"/>
        <family val="3"/>
        <charset val="128"/>
      </rPr>
      <t>に関し、該当する全ての新入生について、住民票等の公的な書類に基づき、</t>
    </r>
    <rPh sb="2" eb="4">
      <t>タシ</t>
    </rPh>
    <rPh sb="4" eb="6">
      <t>セタイ</t>
    </rPh>
    <rPh sb="7" eb="8">
      <t>カカ</t>
    </rPh>
    <rPh sb="9" eb="11">
      <t>ガッコウ</t>
    </rPh>
    <rPh sb="12" eb="14">
      <t>ツイカ</t>
    </rPh>
    <rPh sb="14" eb="16">
      <t>フタン</t>
    </rPh>
    <rPh sb="16" eb="18">
      <t>ケイゲン</t>
    </rPh>
    <rPh sb="18" eb="19">
      <t>ガク</t>
    </rPh>
    <rPh sb="20" eb="21">
      <t>カン</t>
    </rPh>
    <rPh sb="23" eb="25">
      <t>ガイトウ</t>
    </rPh>
    <rPh sb="27" eb="28">
      <t>スベ</t>
    </rPh>
    <rPh sb="30" eb="33">
      <t>シンニュウセイ</t>
    </rPh>
    <rPh sb="38" eb="41">
      <t>ジュウミンヒョウ</t>
    </rPh>
    <rPh sb="41" eb="42">
      <t>トウ</t>
    </rPh>
    <rPh sb="43" eb="45">
      <t>コウテキ</t>
    </rPh>
    <rPh sb="46" eb="48">
      <t>ショルイ</t>
    </rPh>
    <rPh sb="49" eb="50">
      <t>モト</t>
    </rPh>
    <phoneticPr fontId="3"/>
  </si>
  <si>
    <t>（様式第４号）</t>
    <rPh sb="1" eb="3">
      <t>ヨウシキ</t>
    </rPh>
    <rPh sb="3" eb="4">
      <t>ダイ</t>
    </rPh>
    <rPh sb="5" eb="6">
      <t>ゴウ</t>
    </rPh>
    <phoneticPr fontId="3"/>
  </si>
  <si>
    <t>計画変更１（総括表）</t>
    <rPh sb="0" eb="4">
      <t>ケイカクヘンコウ</t>
    </rPh>
    <rPh sb="6" eb="9">
      <t>ソウカツヒョウ</t>
    </rPh>
    <phoneticPr fontId="3"/>
  </si>
  <si>
    <t>私立高等学校新入生端末整備費助成事業内容変更承認申請書</t>
    <rPh sb="0" eb="2">
      <t>シリツ</t>
    </rPh>
    <rPh sb="2" eb="4">
      <t>コウトウ</t>
    </rPh>
    <rPh sb="4" eb="6">
      <t>ガッコウ</t>
    </rPh>
    <rPh sb="6" eb="9">
      <t>シンニュウセイ</t>
    </rPh>
    <rPh sb="9" eb="11">
      <t>タンマツ</t>
    </rPh>
    <rPh sb="11" eb="13">
      <t>セイビ</t>
    </rPh>
    <rPh sb="13" eb="14">
      <t>ヒ</t>
    </rPh>
    <rPh sb="14" eb="16">
      <t>ジョセイ</t>
    </rPh>
    <rPh sb="16" eb="18">
      <t>ジギョウ</t>
    </rPh>
    <rPh sb="18" eb="20">
      <t>ナイヨウ</t>
    </rPh>
    <rPh sb="20" eb="22">
      <t>ヘンコウ</t>
    </rPh>
    <rPh sb="22" eb="24">
      <t>ショウニン</t>
    </rPh>
    <rPh sb="24" eb="27">
      <t>シンセイショ</t>
    </rPh>
    <phoneticPr fontId="3"/>
  </si>
  <si>
    <t>１　計画変更の内容</t>
    <rPh sb="2" eb="4">
      <t>ケイカク</t>
    </rPh>
    <rPh sb="4" eb="6">
      <t>ヘンコウ</t>
    </rPh>
    <rPh sb="7" eb="9">
      <t>ナイヨウ</t>
    </rPh>
    <phoneticPr fontId="3"/>
  </si>
  <si>
    <t>２　計画変更の理由</t>
    <rPh sb="2" eb="4">
      <t>ケイカク</t>
    </rPh>
    <rPh sb="4" eb="6">
      <t>ヘンコウ</t>
    </rPh>
    <rPh sb="7" eb="9">
      <t>リユウ</t>
    </rPh>
    <phoneticPr fontId="3"/>
  </si>
  <si>
    <t>３　計画変更後の助成金額</t>
    <rPh sb="2" eb="4">
      <t>ケイカク</t>
    </rPh>
    <rPh sb="4" eb="6">
      <t>ヘンコウ</t>
    </rPh>
    <rPh sb="6" eb="7">
      <t>ゴ</t>
    </rPh>
    <rPh sb="8" eb="11">
      <t>ジョセイキン</t>
    </rPh>
    <rPh sb="11" eb="12">
      <t>ガク</t>
    </rPh>
    <phoneticPr fontId="3"/>
  </si>
  <si>
    <t>助成金交付申請額</t>
    <rPh sb="0" eb="3">
      <t>ジョセイキン</t>
    </rPh>
    <rPh sb="3" eb="8">
      <t>コウフシンセイガク</t>
    </rPh>
    <phoneticPr fontId="3"/>
  </si>
  <si>
    <t>円</t>
    <rPh sb="0" eb="1">
      <t>エン</t>
    </rPh>
    <phoneticPr fontId="3"/>
  </si>
  <si>
    <t>助成金交付変更申請額</t>
    <rPh sb="0" eb="3">
      <t>ジョセイキン</t>
    </rPh>
    <rPh sb="3" eb="5">
      <t>コウフ</t>
    </rPh>
    <rPh sb="5" eb="7">
      <t>ヘンコウ</t>
    </rPh>
    <rPh sb="7" eb="10">
      <t>シンセイガク</t>
    </rPh>
    <phoneticPr fontId="3"/>
  </si>
  <si>
    <t>増　減　額</t>
    <rPh sb="0" eb="1">
      <t>ゾウ</t>
    </rPh>
    <rPh sb="2" eb="3">
      <t>ゲン</t>
    </rPh>
    <rPh sb="4" eb="5">
      <t>ガク</t>
    </rPh>
    <phoneticPr fontId="3"/>
  </si>
  <si>
    <t>→</t>
    <phoneticPr fontId="3"/>
  </si>
  <si>
    <r>
      <t>交付変更申請額　　　　</t>
    </r>
    <r>
      <rPr>
        <sz val="9"/>
        <rFont val="ＭＳ ゴシック"/>
        <family val="3"/>
        <charset val="128"/>
      </rPr>
      <t>（単位：円）</t>
    </r>
    <rPh sb="0" eb="7">
      <t>コウフヘンコウシンセイガク</t>
    </rPh>
    <rPh sb="12" eb="14">
      <t>タンイ</t>
    </rPh>
    <rPh sb="15" eb="16">
      <t>エン</t>
    </rPh>
    <phoneticPr fontId="3"/>
  </si>
  <si>
    <r>
      <t>交付変更申請額　　　　　　　</t>
    </r>
    <r>
      <rPr>
        <sz val="9"/>
        <rFont val="ＭＳ ゴシック"/>
        <family val="3"/>
        <charset val="128"/>
      </rPr>
      <t>（単位：円）</t>
    </r>
    <rPh sb="0" eb="7">
      <t>コウフヘンコウシンセイガク</t>
    </rPh>
    <rPh sb="15" eb="17">
      <t>タンイ</t>
    </rPh>
    <rPh sb="18" eb="19">
      <t>エン</t>
    </rPh>
    <phoneticPr fontId="3"/>
  </si>
  <si>
    <t>４　学校別交付変更申請額</t>
    <rPh sb="2" eb="5">
      <t>ガッコウベツ</t>
    </rPh>
    <rPh sb="5" eb="7">
      <t>コウフ</t>
    </rPh>
    <rPh sb="7" eb="9">
      <t>ヘンコウ</t>
    </rPh>
    <rPh sb="9" eb="12">
      <t>シンセイガク</t>
    </rPh>
    <phoneticPr fontId="3"/>
  </si>
  <si>
    <t>①計画変更２－１（学校が一括購入し、生徒に貸与した場合）</t>
    <rPh sb="1" eb="3">
      <t>ケイカク</t>
    </rPh>
    <rPh sb="3" eb="5">
      <t>ヘンコウ</t>
    </rPh>
    <rPh sb="9" eb="11">
      <t>ガッコウ</t>
    </rPh>
    <rPh sb="12" eb="14">
      <t>イッカツ</t>
    </rPh>
    <rPh sb="14" eb="16">
      <t>コウニュウ</t>
    </rPh>
    <rPh sb="18" eb="20">
      <t>セイト</t>
    </rPh>
    <rPh sb="21" eb="23">
      <t>タイヨ</t>
    </rPh>
    <rPh sb="25" eb="27">
      <t>バアイ</t>
    </rPh>
    <phoneticPr fontId="3"/>
  </si>
  <si>
    <t>②計画変更２－２（学校が一括リース調達し、生徒に貸与した場合）</t>
    <rPh sb="1" eb="5">
      <t>ケイカクヘンコウ</t>
    </rPh>
    <rPh sb="9" eb="11">
      <t>ガッコウ</t>
    </rPh>
    <rPh sb="12" eb="14">
      <t>イッカツ</t>
    </rPh>
    <rPh sb="17" eb="19">
      <t>チョウタツ</t>
    </rPh>
    <rPh sb="21" eb="23">
      <t>セイト</t>
    </rPh>
    <rPh sb="24" eb="26">
      <t>タイヨ</t>
    </rPh>
    <rPh sb="28" eb="30">
      <t>バアイ</t>
    </rPh>
    <phoneticPr fontId="3"/>
  </si>
  <si>
    <t>③計画変更２－３（生徒が各自で購入した場合）</t>
    <rPh sb="1" eb="5">
      <t>ケイカクヘンコウ</t>
    </rPh>
    <rPh sb="9" eb="11">
      <t>セイト</t>
    </rPh>
    <rPh sb="19" eb="21">
      <t>バアイ</t>
    </rPh>
    <phoneticPr fontId="3"/>
  </si>
  <si>
    <t>④計画変更２－４（生徒が学校経由【指定業者含む】で購入した場合）</t>
    <rPh sb="1" eb="5">
      <t>ケイカクヘンコウ</t>
    </rPh>
    <rPh sb="9" eb="11">
      <t>セイト</t>
    </rPh>
    <rPh sb="12" eb="14">
      <t>ガッコウ</t>
    </rPh>
    <rPh sb="14" eb="16">
      <t>ケイユ</t>
    </rPh>
    <rPh sb="17" eb="19">
      <t>シテイ</t>
    </rPh>
    <rPh sb="19" eb="21">
      <t>ギョウシャ</t>
    </rPh>
    <rPh sb="21" eb="22">
      <t>フク</t>
    </rPh>
    <rPh sb="29" eb="31">
      <t>バアイ</t>
    </rPh>
    <phoneticPr fontId="3"/>
  </si>
  <si>
    <t>法人番号（設置者番号）</t>
    <rPh sb="0" eb="4">
      <t>ホウジンバンゴウ</t>
    </rPh>
    <rPh sb="5" eb="8">
      <t>セッチシャ</t>
    </rPh>
    <rPh sb="8" eb="10">
      <t>バンゴウ</t>
    </rPh>
    <phoneticPr fontId="3"/>
  </si>
  <si>
    <t>学校番号</t>
    <rPh sb="0" eb="4">
      <t>ガッコウバンゴウ</t>
    </rPh>
    <phoneticPr fontId="3"/>
  </si>
  <si>
    <t>基本分</t>
    <rPh sb="0" eb="3">
      <t>キホンブン</t>
    </rPh>
    <phoneticPr fontId="3"/>
  </si>
  <si>
    <t>加算分</t>
    <rPh sb="0" eb="2">
      <t>カサン</t>
    </rPh>
    <rPh sb="2" eb="3">
      <t>ブン</t>
    </rPh>
    <phoneticPr fontId="3"/>
  </si>
  <si>
    <t>　③端末機器購入時に設定した、使用する生徒の在学期間中の保守・保証料、④その他特に必要と認められる経費）</t>
    <rPh sb="2" eb="4">
      <t>タンマツ</t>
    </rPh>
    <rPh sb="4" eb="6">
      <t>キキ</t>
    </rPh>
    <rPh sb="6" eb="9">
      <t>コウニュウジ</t>
    </rPh>
    <rPh sb="10" eb="12">
      <t>セッテイ</t>
    </rPh>
    <rPh sb="15" eb="17">
      <t>シヨウ</t>
    </rPh>
    <rPh sb="19" eb="21">
      <t>セイト</t>
    </rPh>
    <rPh sb="22" eb="27">
      <t>ザイガクキカンチュウ</t>
    </rPh>
    <rPh sb="28" eb="30">
      <t>ホシュ</t>
    </rPh>
    <rPh sb="31" eb="34">
      <t>ホショウリョウ</t>
    </rPh>
    <rPh sb="38" eb="39">
      <t>ホカ</t>
    </rPh>
    <rPh sb="39" eb="40">
      <t>トク</t>
    </rPh>
    <rPh sb="41" eb="43">
      <t>ヒツヨウ</t>
    </rPh>
    <rPh sb="44" eb="45">
      <t>ミト</t>
    </rPh>
    <rPh sb="49" eb="51">
      <t>ケイヒ</t>
    </rPh>
    <phoneticPr fontId="3"/>
  </si>
  <si>
    <r>
      <t>　</t>
    </r>
    <r>
      <rPr>
        <b/>
        <u/>
        <sz val="11"/>
        <rFont val="HGP創英角ｺﾞｼｯｸUB"/>
        <family val="3"/>
        <charset val="128"/>
      </rPr>
      <t>以外の品目</t>
    </r>
    <r>
      <rPr>
        <sz val="11"/>
        <rFont val="ＭＳ ゴシック"/>
        <family val="3"/>
        <charset val="128"/>
      </rPr>
      <t>について、上記の端末機器購入額に</t>
    </r>
    <r>
      <rPr>
        <b/>
        <u/>
        <sz val="11"/>
        <rFont val="HGS創英角ｺﾞｼｯｸUB"/>
        <family val="3"/>
        <charset val="128"/>
      </rPr>
      <t>含まれていない</t>
    </r>
    <r>
      <rPr>
        <sz val="11"/>
        <rFont val="ＭＳ ゴシック"/>
        <family val="3"/>
        <charset val="128"/>
      </rPr>
      <t>こと。</t>
    </r>
    <rPh sb="1" eb="3">
      <t>イガイ</t>
    </rPh>
    <rPh sb="4" eb="6">
      <t>ヒンモク</t>
    </rPh>
    <rPh sb="11" eb="13">
      <t>ジョウキ</t>
    </rPh>
    <rPh sb="14" eb="16">
      <t>タンマツ</t>
    </rPh>
    <rPh sb="16" eb="21">
      <t>キキコウニュウガク</t>
    </rPh>
    <rPh sb="22" eb="23">
      <t>フク</t>
    </rPh>
    <phoneticPr fontId="3"/>
  </si>
  <si>
    <t xml:space="preserve">  各種周辺機器、③端末機器購入時に設定した、使用する生徒の在学期間中の保守・保証料、④その他特に</t>
    <phoneticPr fontId="3"/>
  </si>
  <si>
    <r>
      <t>　必要と認められる経費）</t>
    </r>
    <r>
      <rPr>
        <b/>
        <u/>
        <sz val="11"/>
        <rFont val="HGS創英角ｺﾞｼｯｸUB"/>
        <family val="3"/>
        <charset val="128"/>
      </rPr>
      <t>以外の品目</t>
    </r>
    <r>
      <rPr>
        <sz val="11"/>
        <rFont val="ＭＳ ゴシック"/>
        <family val="3"/>
        <charset val="128"/>
      </rPr>
      <t>について、上記の端末機器リース金額に</t>
    </r>
    <r>
      <rPr>
        <b/>
        <u/>
        <sz val="11"/>
        <rFont val="HGS創英角ｺﾞｼｯｸUB"/>
        <family val="3"/>
        <charset val="128"/>
      </rPr>
      <t>含まれていない</t>
    </r>
    <r>
      <rPr>
        <sz val="11"/>
        <rFont val="ＭＳ ゴシック"/>
        <family val="3"/>
        <charset val="128"/>
      </rPr>
      <t>こと。</t>
    </r>
    <rPh sb="22" eb="24">
      <t>ジョウキ</t>
    </rPh>
    <rPh sb="25" eb="27">
      <t>タンマツ</t>
    </rPh>
    <rPh sb="27" eb="29">
      <t>キキ</t>
    </rPh>
    <rPh sb="32" eb="34">
      <t>キンガク</t>
    </rPh>
    <rPh sb="35" eb="36">
      <t>フク</t>
    </rPh>
    <phoneticPr fontId="3"/>
  </si>
  <si>
    <t>　③端末機器購入時に設定した、使用する生徒の在学期間中の保守・保証料、④その他特に必要と認められる経費）</t>
    <rPh sb="2" eb="4">
      <t>タンマツ</t>
    </rPh>
    <rPh sb="4" eb="6">
      <t>キキ</t>
    </rPh>
    <rPh sb="6" eb="8">
      <t>コウニュウ</t>
    </rPh>
    <rPh sb="8" eb="9">
      <t>ジ</t>
    </rPh>
    <rPh sb="10" eb="12">
      <t>セッテイ</t>
    </rPh>
    <rPh sb="15" eb="17">
      <t>シヨウ</t>
    </rPh>
    <rPh sb="19" eb="21">
      <t>セイト</t>
    </rPh>
    <rPh sb="22" eb="24">
      <t>ザイガク</t>
    </rPh>
    <rPh sb="24" eb="26">
      <t>キカン</t>
    </rPh>
    <rPh sb="26" eb="27">
      <t>チュウ</t>
    </rPh>
    <rPh sb="28" eb="30">
      <t>ホシュ</t>
    </rPh>
    <rPh sb="31" eb="34">
      <t>ホショウリョウ</t>
    </rPh>
    <phoneticPr fontId="3"/>
  </si>
  <si>
    <r>
      <t>申請期間</t>
    </r>
    <r>
      <rPr>
        <sz val="12"/>
        <color rgb="FFFF0000"/>
        <rFont val="HGPｺﾞｼｯｸM"/>
        <family val="3"/>
        <charset val="128"/>
      </rPr>
      <t>①</t>
    </r>
    <r>
      <rPr>
        <sz val="12"/>
        <rFont val="HGPｺﾞｼｯｸM"/>
        <family val="3"/>
        <charset val="128"/>
      </rPr>
      <t>基本分</t>
    </r>
    <rPh sb="0" eb="4">
      <t>シンセイキカン</t>
    </rPh>
    <rPh sb="5" eb="8">
      <t>キホンブン</t>
    </rPh>
    <phoneticPr fontId="3"/>
  </si>
  <si>
    <r>
      <t>申請期間</t>
    </r>
    <r>
      <rPr>
        <sz val="12"/>
        <color rgb="FFFF0000"/>
        <rFont val="HGPｺﾞｼｯｸM"/>
        <family val="3"/>
        <charset val="128"/>
      </rPr>
      <t>②</t>
    </r>
    <r>
      <rPr>
        <sz val="12"/>
        <color theme="1"/>
        <rFont val="HGPｺﾞｼｯｸM"/>
        <family val="3"/>
        <charset val="128"/>
      </rPr>
      <t>基本</t>
    </r>
    <r>
      <rPr>
        <sz val="12"/>
        <rFont val="HGPｺﾞｼｯｸM"/>
        <family val="3"/>
        <charset val="128"/>
      </rPr>
      <t>分</t>
    </r>
    <rPh sb="0" eb="4">
      <t>シンセイキカン</t>
    </rPh>
    <rPh sb="5" eb="7">
      <t>キホン</t>
    </rPh>
    <rPh sb="7" eb="8">
      <t>ブン</t>
    </rPh>
    <phoneticPr fontId="3"/>
  </si>
  <si>
    <r>
      <t>申請期間</t>
    </r>
    <r>
      <rPr>
        <sz val="14"/>
        <color rgb="FFFF0000"/>
        <rFont val="HGPｺﾞｼｯｸM"/>
        <family val="3"/>
        <charset val="128"/>
      </rPr>
      <t>①</t>
    </r>
    <r>
      <rPr>
        <sz val="14"/>
        <rFont val="HGPｺﾞｼｯｸM"/>
        <family val="3"/>
        <charset val="128"/>
      </rPr>
      <t>基本分</t>
    </r>
    <rPh sb="0" eb="4">
      <t>シンセイキカン</t>
    </rPh>
    <rPh sb="5" eb="8">
      <t>キホンブン</t>
    </rPh>
    <phoneticPr fontId="3"/>
  </si>
  <si>
    <r>
      <t>申請期間</t>
    </r>
    <r>
      <rPr>
        <sz val="14"/>
        <color rgb="FFFF0000"/>
        <rFont val="HGPｺﾞｼｯｸM"/>
        <family val="3"/>
        <charset val="128"/>
      </rPr>
      <t>②</t>
    </r>
    <r>
      <rPr>
        <sz val="14"/>
        <rFont val="HGPｺﾞｼｯｸM"/>
        <family val="3"/>
        <charset val="128"/>
      </rPr>
      <t>加算分</t>
    </r>
    <rPh sb="0" eb="4">
      <t>シンセイキカン</t>
    </rPh>
    <rPh sb="5" eb="7">
      <t>カサン</t>
    </rPh>
    <rPh sb="7" eb="8">
      <t>ブン</t>
    </rPh>
    <phoneticPr fontId="3"/>
  </si>
  <si>
    <t>学校が実施する、生徒(保護者)の端末購入等費用への負担軽減の金額</t>
    <rPh sb="0" eb="2">
      <t>ガッコウ</t>
    </rPh>
    <rPh sb="3" eb="5">
      <t>ジッシ</t>
    </rPh>
    <rPh sb="8" eb="10">
      <t>セイト</t>
    </rPh>
    <rPh sb="11" eb="14">
      <t>ホゴシャ</t>
    </rPh>
    <rPh sb="16" eb="21">
      <t>タンマツコウニュウトウ</t>
    </rPh>
    <rPh sb="21" eb="23">
      <t>ヒヨウ</t>
    </rPh>
    <rPh sb="25" eb="27">
      <t>フタン</t>
    </rPh>
    <rPh sb="27" eb="29">
      <t>ケイゲン</t>
    </rPh>
    <rPh sb="30" eb="32">
      <t>キンガク</t>
    </rPh>
    <phoneticPr fontId="3"/>
  </si>
  <si>
    <t>　</t>
  </si>
  <si>
    <r>
      <t>申請期間</t>
    </r>
    <r>
      <rPr>
        <sz val="14"/>
        <color rgb="FFFF0000"/>
        <rFont val="HGPｺﾞｼｯｸM"/>
        <family val="3"/>
        <charset val="128"/>
      </rPr>
      <t>②</t>
    </r>
    <r>
      <rPr>
        <sz val="14"/>
        <rFont val="HGPｺﾞｼｯｸM"/>
        <family val="3"/>
        <charset val="128"/>
      </rPr>
      <t>基本分</t>
    </r>
    <rPh sb="0" eb="4">
      <t>シンセイキカン</t>
    </rPh>
    <rPh sb="5" eb="8">
      <t>キホンブン</t>
    </rPh>
    <phoneticPr fontId="3"/>
  </si>
  <si>
    <t>学校が実施する、生徒(保護者)の端末購入等費用への負担軽減の金額</t>
    <rPh sb="0" eb="2">
      <t>ガッコウ</t>
    </rPh>
    <rPh sb="3" eb="5">
      <t>ジッシ</t>
    </rPh>
    <rPh sb="8" eb="10">
      <t>セイト</t>
    </rPh>
    <rPh sb="11" eb="14">
      <t>ホゴシャ</t>
    </rPh>
    <rPh sb="16" eb="18">
      <t>タンマツ</t>
    </rPh>
    <rPh sb="18" eb="20">
      <t>コウニュウ</t>
    </rPh>
    <rPh sb="20" eb="21">
      <t>トウ</t>
    </rPh>
    <rPh sb="21" eb="23">
      <t>ヒヨウ</t>
    </rPh>
    <rPh sb="25" eb="27">
      <t>フタン</t>
    </rPh>
    <rPh sb="27" eb="29">
      <t>ケイゲン</t>
    </rPh>
    <rPh sb="30" eb="32">
      <t>キンガク</t>
    </rPh>
    <phoneticPr fontId="3"/>
  </si>
  <si>
    <r>
      <t>申請期間</t>
    </r>
    <r>
      <rPr>
        <sz val="12"/>
        <color rgb="FFFF0000"/>
        <rFont val="HGPｺﾞｼｯｸM"/>
        <family val="3"/>
        <charset val="128"/>
      </rPr>
      <t>②</t>
    </r>
    <r>
      <rPr>
        <sz val="12"/>
        <color theme="1"/>
        <rFont val="HGPｺﾞｼｯｸM"/>
        <family val="3"/>
        <charset val="128"/>
      </rPr>
      <t>加算</t>
    </r>
    <r>
      <rPr>
        <sz val="12"/>
        <rFont val="HGPｺﾞｼｯｸM"/>
        <family val="3"/>
        <charset val="128"/>
      </rPr>
      <t>分</t>
    </r>
    <rPh sb="0" eb="4">
      <t>シンセイキカン</t>
    </rPh>
    <rPh sb="5" eb="7">
      <t>カサン</t>
    </rPh>
    <rPh sb="7" eb="8">
      <t>ブン</t>
    </rPh>
    <phoneticPr fontId="3"/>
  </si>
  <si>
    <r>
      <rPr>
        <b/>
        <sz val="10"/>
        <rFont val="ＭＳ ゴシック"/>
        <family val="3"/>
        <charset val="128"/>
      </rPr>
      <t xml:space="preserve">
控除額
</t>
    </r>
    <r>
      <rPr>
        <b/>
        <sz val="9"/>
        <rFont val="ＭＳ ゴシック"/>
        <family val="3"/>
        <charset val="128"/>
      </rPr>
      <t>▲30,000円</t>
    </r>
    <r>
      <rPr>
        <b/>
        <sz val="10"/>
        <rFont val="ＭＳ ゴシック"/>
        <family val="3"/>
        <charset val="128"/>
      </rPr>
      <t xml:space="preserve">
</t>
    </r>
    <r>
      <rPr>
        <b/>
        <sz val="11"/>
        <color rgb="FFFF0000"/>
        <rFont val="ＭＳ ゴシック"/>
        <family val="3"/>
        <charset val="128"/>
      </rPr>
      <t>（Ｂ）</t>
    </r>
    <rPh sb="1" eb="3">
      <t>コウジョ</t>
    </rPh>
    <rPh sb="3" eb="4">
      <t>ガク</t>
    </rPh>
    <rPh sb="12" eb="13">
      <t>エン</t>
    </rPh>
    <phoneticPr fontId="3"/>
  </si>
  <si>
    <r>
      <t>申請期間</t>
    </r>
    <r>
      <rPr>
        <sz val="12"/>
        <color rgb="FFFF0000"/>
        <rFont val="HGPｺﾞｼｯｸM"/>
        <family val="3"/>
        <charset val="128"/>
      </rPr>
      <t>②</t>
    </r>
    <r>
      <rPr>
        <sz val="12"/>
        <rFont val="HGPｺﾞｼｯｸM"/>
        <family val="3"/>
        <charset val="128"/>
      </rPr>
      <t>基本分</t>
    </r>
    <rPh sb="0" eb="4">
      <t>シンセイキカン</t>
    </rPh>
    <rPh sb="5" eb="8">
      <t>キホンブン</t>
    </rPh>
    <phoneticPr fontId="3"/>
  </si>
  <si>
    <r>
      <t>計画変更２-１</t>
    </r>
    <r>
      <rPr>
        <b/>
        <sz val="12"/>
        <rFont val="BIZ UDゴシック"/>
        <family val="3"/>
        <charset val="128"/>
      </rPr>
      <t>（学校が一括購入した場合）</t>
    </r>
    <rPh sb="0" eb="4">
      <t>ケイカクヘンコウ</t>
    </rPh>
    <rPh sb="8" eb="10">
      <t>ガッコウ</t>
    </rPh>
    <rPh sb="11" eb="13">
      <t>イッカツ</t>
    </rPh>
    <rPh sb="13" eb="15">
      <t>コウニュウ</t>
    </rPh>
    <rPh sb="17" eb="19">
      <t>バアイ</t>
    </rPh>
    <phoneticPr fontId="3"/>
  </si>
  <si>
    <r>
      <t>計画変更２-２</t>
    </r>
    <r>
      <rPr>
        <b/>
        <sz val="12"/>
        <rFont val="BIZ UDゴシック"/>
        <family val="3"/>
        <charset val="128"/>
      </rPr>
      <t>（学校が一括リース調達した場合）</t>
    </r>
    <rPh sb="0" eb="2">
      <t>ケイカク</t>
    </rPh>
    <rPh sb="2" eb="4">
      <t>ヘンコウ</t>
    </rPh>
    <rPh sb="8" eb="10">
      <t>ガッコウ</t>
    </rPh>
    <rPh sb="11" eb="13">
      <t>イッカツ</t>
    </rPh>
    <rPh sb="16" eb="18">
      <t>チョウタツ</t>
    </rPh>
    <rPh sb="20" eb="22">
      <t>バアイ</t>
    </rPh>
    <phoneticPr fontId="3"/>
  </si>
  <si>
    <r>
      <rPr>
        <b/>
        <sz val="14"/>
        <rFont val="BIZ UDゴシック"/>
        <family val="3"/>
        <charset val="128"/>
      </rPr>
      <t>計画変更２-３</t>
    </r>
    <r>
      <rPr>
        <b/>
        <sz val="12"/>
        <rFont val="BIZ UDゴシック"/>
        <family val="3"/>
        <charset val="128"/>
      </rPr>
      <t>（生徒が各自で購入した場合）</t>
    </r>
    <rPh sb="0" eb="2">
      <t>ケイカク</t>
    </rPh>
    <rPh sb="2" eb="4">
      <t>ヘンコウ</t>
    </rPh>
    <rPh sb="8" eb="10">
      <t>セイト</t>
    </rPh>
    <rPh sb="11" eb="13">
      <t>カクジ</t>
    </rPh>
    <rPh sb="14" eb="16">
      <t>コウニュウ</t>
    </rPh>
    <rPh sb="18" eb="20">
      <t>バアイ</t>
    </rPh>
    <phoneticPr fontId="3"/>
  </si>
  <si>
    <r>
      <t>計画変更２-４</t>
    </r>
    <r>
      <rPr>
        <b/>
        <sz val="12"/>
        <rFont val="BIZ UDゴシック"/>
        <family val="3"/>
        <charset val="128"/>
      </rPr>
      <t>（生徒が学校経由で購入した場合）</t>
    </r>
    <rPh sb="0" eb="4">
      <t>ケイカクヘンコウ</t>
    </rPh>
    <rPh sb="8" eb="10">
      <t>セイト</t>
    </rPh>
    <rPh sb="11" eb="13">
      <t>ガッコウ</t>
    </rPh>
    <rPh sb="13" eb="15">
      <t>ケイユ</t>
    </rPh>
    <rPh sb="16" eb="18">
      <t>コウニュウ</t>
    </rPh>
    <rPh sb="20" eb="22">
      <t>バアイ</t>
    </rPh>
    <phoneticPr fontId="3"/>
  </si>
  <si>
    <r>
      <t>計画変更２-４</t>
    </r>
    <r>
      <rPr>
        <b/>
        <sz val="12"/>
        <rFont val="BIZ UDゴシック"/>
        <family val="3"/>
        <charset val="128"/>
      </rPr>
      <t>（生徒が学校経由で購入した場合）</t>
    </r>
    <rPh sb="0" eb="2">
      <t>ケイカク</t>
    </rPh>
    <rPh sb="2" eb="4">
      <t>ヘンコウ</t>
    </rPh>
    <rPh sb="8" eb="10">
      <t>セイト</t>
    </rPh>
    <rPh sb="11" eb="13">
      <t>ガッコウ</t>
    </rPh>
    <rPh sb="13" eb="15">
      <t>ケイユ</t>
    </rPh>
    <rPh sb="16" eb="18">
      <t>コウニュウ</t>
    </rPh>
    <rPh sb="20" eb="22">
      <t>バアイ</t>
    </rPh>
    <phoneticPr fontId="3"/>
  </si>
  <si>
    <t>総括表　附票</t>
    <rPh sb="0" eb="3">
      <t>ソウカツヒョウ</t>
    </rPh>
    <rPh sb="4" eb="6">
      <t>フヒョウ</t>
    </rPh>
    <phoneticPr fontId="57"/>
  </si>
  <si>
    <t>学校名</t>
    <rPh sb="0" eb="3">
      <t>ガッコウメイ</t>
    </rPh>
    <phoneticPr fontId="57"/>
  </si>
  <si>
    <t>学校番号</t>
    <rPh sb="0" eb="4">
      <t>ガッコウバンゴウ</t>
    </rPh>
    <phoneticPr fontId="57"/>
  </si>
  <si>
    <t>ア. 新入生実員及び助成対象生徒数の状況</t>
    <rPh sb="3" eb="6">
      <t>シンニュウセイ</t>
    </rPh>
    <rPh sb="6" eb="8">
      <t>ジツイン</t>
    </rPh>
    <rPh sb="8" eb="9">
      <t>オヨ</t>
    </rPh>
    <rPh sb="10" eb="12">
      <t>ジョセイ</t>
    </rPh>
    <rPh sb="12" eb="14">
      <t>タイショウ</t>
    </rPh>
    <rPh sb="14" eb="17">
      <t>セイトスウ</t>
    </rPh>
    <rPh sb="18" eb="20">
      <t>ジョウキョウ</t>
    </rPh>
    <phoneticPr fontId="57"/>
  </si>
  <si>
    <t>【申請期間①】</t>
    <rPh sb="1" eb="3">
      <t>シンセイ</t>
    </rPh>
    <rPh sb="3" eb="5">
      <t>キカン</t>
    </rPh>
    <phoneticPr fontId="57"/>
  </si>
  <si>
    <t>※適宜、行を追加して作成してください</t>
    <phoneticPr fontId="57"/>
  </si>
  <si>
    <t>申請時点の学年</t>
    <rPh sb="0" eb="2">
      <t>シンセイ</t>
    </rPh>
    <rPh sb="2" eb="4">
      <t>ジテン</t>
    </rPh>
    <rPh sb="5" eb="7">
      <t>ガクネン</t>
    </rPh>
    <phoneticPr fontId="57"/>
  </si>
  <si>
    <t>事象発生時期</t>
    <rPh sb="0" eb="2">
      <t>ジショウ</t>
    </rPh>
    <rPh sb="2" eb="4">
      <t>ハッセイ</t>
    </rPh>
    <rPh sb="4" eb="6">
      <t>ジキ</t>
    </rPh>
    <phoneticPr fontId="57"/>
  </si>
  <si>
    <t>人数</t>
    <rPh sb="0" eb="2">
      <t>ニンズウ</t>
    </rPh>
    <phoneticPr fontId="57"/>
  </si>
  <si>
    <t>端末利用開始時点からの
在学期間残り（月単位）
※保守等申請の場合、注意</t>
    <rPh sb="0" eb="2">
      <t>タンマツ</t>
    </rPh>
    <rPh sb="2" eb="4">
      <t>リヨウ</t>
    </rPh>
    <rPh sb="4" eb="6">
      <t>カイシ</t>
    </rPh>
    <rPh sb="6" eb="8">
      <t>ジテン</t>
    </rPh>
    <rPh sb="12" eb="14">
      <t>ザイガク</t>
    </rPh>
    <rPh sb="14" eb="16">
      <t>キカン</t>
    </rPh>
    <rPh sb="16" eb="17">
      <t>ノコ</t>
    </rPh>
    <rPh sb="19" eb="22">
      <t>ツキタンイ</t>
    </rPh>
    <rPh sb="25" eb="28">
      <t>ホシュトウ</t>
    </rPh>
    <rPh sb="28" eb="30">
      <t>シンセイ</t>
    </rPh>
    <rPh sb="31" eb="33">
      <t>バアイ</t>
    </rPh>
    <rPh sb="34" eb="36">
      <t>チュウイ</t>
    </rPh>
    <phoneticPr fontId="57"/>
  </si>
  <si>
    <t>高校１年生</t>
    <rPh sb="0" eb="2">
      <t>コウコウ</t>
    </rPh>
    <rPh sb="3" eb="5">
      <t>ネンセイ</t>
    </rPh>
    <phoneticPr fontId="57"/>
  </si>
  <si>
    <t>転入生</t>
    <rPh sb="0" eb="3">
      <t>テンニュウセイ</t>
    </rPh>
    <phoneticPr fontId="57"/>
  </si>
  <si>
    <t>退学者等</t>
    <rPh sb="0" eb="3">
      <t>タイガクシャ</t>
    </rPh>
    <rPh sb="3" eb="4">
      <t>トウ</t>
    </rPh>
    <phoneticPr fontId="57"/>
  </si>
  <si>
    <t>高校２,3年生</t>
    <rPh sb="0" eb="2">
      <t>コウコウ</t>
    </rPh>
    <rPh sb="5" eb="6">
      <t>ネン</t>
    </rPh>
    <rPh sb="6" eb="7">
      <t>セイ</t>
    </rPh>
    <phoneticPr fontId="57"/>
  </si>
  <si>
    <r>
      <t xml:space="preserve">転入生
</t>
    </r>
    <r>
      <rPr>
        <sz val="9"/>
        <rFont val="Meiryo UI"/>
        <family val="3"/>
        <charset val="128"/>
      </rPr>
      <t>※留学帰国者含む</t>
    </r>
    <rPh sb="0" eb="3">
      <t>テンニュウセイ</t>
    </rPh>
    <rPh sb="5" eb="7">
      <t>リュウガク</t>
    </rPh>
    <rPh sb="7" eb="10">
      <t>キコクシャ</t>
    </rPh>
    <rPh sb="10" eb="11">
      <t>フク</t>
    </rPh>
    <phoneticPr fontId="57"/>
  </si>
  <si>
    <t>合計</t>
    <rPh sb="0" eb="2">
      <t>ゴウケイ</t>
    </rPh>
    <phoneticPr fontId="57"/>
  </si>
  <si>
    <r>
      <rPr>
        <b/>
        <sz val="10"/>
        <rFont val="Meiryo UI"/>
        <family val="3"/>
        <charset val="128"/>
      </rPr>
      <t>（合計）-（退学者数）</t>
    </r>
    <r>
      <rPr>
        <sz val="10"/>
        <rFont val="Meiryo UI"/>
        <family val="3"/>
        <charset val="128"/>
      </rPr>
      <t xml:space="preserve">
　　</t>
    </r>
    <r>
      <rPr>
        <sz val="8"/>
        <rFont val="Meiryo UI"/>
        <family val="3"/>
        <charset val="128"/>
      </rPr>
      <t>※重複カウントを除くため</t>
    </r>
    <rPh sb="1" eb="3">
      <t>ゴウケイ</t>
    </rPh>
    <rPh sb="6" eb="9">
      <t>タイガクシャ</t>
    </rPh>
    <rPh sb="9" eb="10">
      <t>スウ</t>
    </rPh>
    <phoneticPr fontId="57"/>
  </si>
  <si>
    <t>←助成対象生徒数
（申請可能上限生徒数）</t>
    <rPh sb="1" eb="5">
      <t>ジョセイタイショウ</t>
    </rPh>
    <rPh sb="5" eb="8">
      <t>セイトスウ</t>
    </rPh>
    <rPh sb="10" eb="12">
      <t>シンセイ</t>
    </rPh>
    <rPh sb="12" eb="14">
      <t>カノウ</t>
    </rPh>
    <rPh sb="14" eb="16">
      <t>ジョウゲン</t>
    </rPh>
    <rPh sb="16" eb="19">
      <t>セイトスウ</t>
    </rPh>
    <phoneticPr fontId="57"/>
  </si>
  <si>
    <t>【申請期間②】</t>
    <rPh sb="1" eb="3">
      <t>シンセイ</t>
    </rPh>
    <rPh sb="3" eb="5">
      <t>キカン</t>
    </rPh>
    <phoneticPr fontId="57"/>
  </si>
  <si>
    <t>申請期間①以降の変動状況</t>
    <rPh sb="0" eb="2">
      <t>シンセイ</t>
    </rPh>
    <rPh sb="2" eb="4">
      <t>キカン</t>
    </rPh>
    <rPh sb="5" eb="7">
      <t>イコウ</t>
    </rPh>
    <rPh sb="8" eb="10">
      <t>ヘンドウ</t>
    </rPh>
    <rPh sb="10" eb="12">
      <t>ジョウキョウ</t>
    </rPh>
    <phoneticPr fontId="57"/>
  </si>
  <si>
    <t>色付きセル→学校が入力する部分</t>
    <rPh sb="0" eb="2">
      <t>イロツ</t>
    </rPh>
    <rPh sb="6" eb="8">
      <t>ガッコウ</t>
    </rPh>
    <rPh sb="9" eb="11">
      <t>ニュウリョク</t>
    </rPh>
    <rPh sb="13" eb="15">
      <t>ブブン</t>
    </rPh>
    <phoneticPr fontId="57"/>
  </si>
  <si>
    <t>赤字→記入例</t>
    <rPh sb="0" eb="2">
      <t>アカジ</t>
    </rPh>
    <rPh sb="3" eb="6">
      <t>キニュウレイ</t>
    </rPh>
    <phoneticPr fontId="57"/>
  </si>
  <si>
    <r>
      <rPr>
        <b/>
        <sz val="10"/>
        <rFont val="Meiryo UI"/>
        <family val="3"/>
        <charset val="128"/>
      </rPr>
      <t>（合計）-（退学者数）</t>
    </r>
    <r>
      <rPr>
        <sz val="10"/>
        <rFont val="Meiryo UI"/>
        <family val="3"/>
        <charset val="128"/>
      </rPr>
      <t>　
　　</t>
    </r>
    <r>
      <rPr>
        <sz val="8"/>
        <rFont val="Meiryo UI"/>
        <family val="3"/>
        <charset val="128"/>
      </rPr>
      <t>※重複カウントを除くため</t>
    </r>
    <rPh sb="1" eb="3">
      <t>ゴウケイ</t>
    </rPh>
    <rPh sb="6" eb="9">
      <t>タイガクシャ</t>
    </rPh>
    <rPh sb="9" eb="10">
      <t>スウ</t>
    </rPh>
    <phoneticPr fontId="57"/>
  </si>
  <si>
    <t>（合計）-（退学者数）+（申請期間①の助成対象生徒数）</t>
    <rPh sb="13" eb="15">
      <t>シンセイ</t>
    </rPh>
    <rPh sb="15" eb="17">
      <t>キカン</t>
    </rPh>
    <rPh sb="19" eb="21">
      <t>ジョセイ</t>
    </rPh>
    <rPh sb="21" eb="26">
      <t>タイショウセイトスウ</t>
    </rPh>
    <phoneticPr fontId="57"/>
  </si>
  <si>
    <t>（元号）</t>
    <rPh sb="1" eb="3">
      <t>ゲンゴウ</t>
    </rPh>
    <phoneticPr fontId="3"/>
  </si>
  <si>
    <t>　(元号)　　年　　月　　日付で申請した私立高等学校新入生端末整備費助成事業に係る計画を、下記のとおり変更したいので、私立高等学校新入生端末整備費助成金交付要綱第９条の規定に基づき、承認を申請します。</t>
    <rPh sb="2" eb="4">
      <t>ゲンゴウ</t>
    </rPh>
    <rPh sb="7" eb="8">
      <t>ネン</t>
    </rPh>
    <rPh sb="10" eb="11">
      <t>ツキ</t>
    </rPh>
    <rPh sb="13" eb="14">
      <t>ニチ</t>
    </rPh>
    <rPh sb="14" eb="15">
      <t>ヅケ</t>
    </rPh>
    <rPh sb="16" eb="18">
      <t>シンセイ</t>
    </rPh>
    <rPh sb="20" eb="34">
      <t>シリツコウトウガッコウシンニュウセイタンマツセイビヒ</t>
    </rPh>
    <rPh sb="34" eb="36">
      <t>ジョセイ</t>
    </rPh>
    <rPh sb="36" eb="38">
      <t>ジギョウ</t>
    </rPh>
    <rPh sb="39" eb="40">
      <t>カカ</t>
    </rPh>
    <rPh sb="41" eb="43">
      <t>ケイカク</t>
    </rPh>
    <rPh sb="45" eb="47">
      <t>カキ</t>
    </rPh>
    <rPh sb="51" eb="53">
      <t>ヘンコウ</t>
    </rPh>
    <rPh sb="59" eb="65">
      <t>シリツコウトウガッコウ</t>
    </rPh>
    <rPh sb="65" eb="73">
      <t>シンニュウセイタンマツセイビヒ</t>
    </rPh>
    <rPh sb="73" eb="76">
      <t>ジョセイキン</t>
    </rPh>
    <rPh sb="76" eb="78">
      <t>コウフ</t>
    </rPh>
    <rPh sb="82" eb="83">
      <t>ジョウ</t>
    </rPh>
    <rPh sb="91" eb="93">
      <t>ショウニン</t>
    </rPh>
    <rPh sb="94" eb="96">
      <t>シンセイ</t>
    </rPh>
    <phoneticPr fontId="3"/>
  </si>
  <si>
    <t>区分</t>
    <rPh sb="0" eb="2">
      <t>クブン</t>
    </rPh>
    <phoneticPr fontId="3"/>
  </si>
  <si>
    <r>
      <t xml:space="preserve">新入生
</t>
    </r>
    <r>
      <rPr>
        <sz val="8"/>
        <rFont val="Meiryo UI"/>
        <family val="3"/>
        <charset val="128"/>
      </rPr>
      <t>（4月1日時点実員）</t>
    </r>
    <rPh sb="0" eb="3">
      <t>シンニュウセイ</t>
    </rPh>
    <rPh sb="6" eb="7">
      <t>ガツ</t>
    </rPh>
    <rPh sb="8" eb="9">
      <t>ニチ</t>
    </rPh>
    <rPh sb="9" eb="11">
      <t>ジテン</t>
    </rPh>
    <rPh sb="11" eb="13">
      <t>ジツイン</t>
    </rPh>
    <phoneticPr fontId="5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</si>
</sst>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quot;▲ &quot;#,##0"/>
    <numFmt numFmtId="177" formatCode="&quot;合&quot;&quot;計&quot;0&quot;人&quot;"/>
    <numFmt numFmtId="178" formatCode="0&quot;年&quot;"/>
    <numFmt numFmtId="179" formatCode="&quot;合計&quot;0&quot;人&quot;"/>
    <numFmt numFmtId="180" formatCode="#,##0&quot;円&quot;"/>
    <numFmt numFmtId="181" formatCode="&quot;合計&quot;#,##0&quot;人&quot;"/>
  </numFmts>
  <fonts count="66">
    <font>
      <sz val="11"/>
      <name val="HG丸ｺﾞｼｯｸM-PRO"/>
      <family val="3"/>
      <charset val="128"/>
    </font>
    <font>
      <sz val="11"/>
      <color theme="1"/>
      <name val="ＭＳ Ｐゴシック"/>
      <family val="2"/>
      <charset val="128"/>
      <scheme val="minor"/>
    </font>
    <font>
      <sz val="11"/>
      <name val="HG丸ｺﾞｼｯｸM-PRO"/>
      <family val="3"/>
      <charset val="128"/>
    </font>
    <font>
      <sz val="6"/>
      <name val="HG丸ｺﾞｼｯｸM-PRO"/>
      <family val="3"/>
      <charset val="128"/>
    </font>
    <font>
      <sz val="11"/>
      <name val="ＭＳ ゴシック"/>
      <family val="3"/>
      <charset val="128"/>
    </font>
    <font>
      <sz val="9"/>
      <name val="ＭＳ ゴシック"/>
      <family val="3"/>
      <charset val="128"/>
    </font>
    <font>
      <sz val="16"/>
      <name val="ＭＳ ゴシック"/>
      <family val="3"/>
      <charset val="128"/>
    </font>
    <font>
      <sz val="14"/>
      <name val="ＭＳ ゴシック"/>
      <family val="3"/>
      <charset val="128"/>
    </font>
    <font>
      <sz val="10"/>
      <name val="ＭＳ ゴシック"/>
      <family val="3"/>
      <charset val="128"/>
    </font>
    <font>
      <sz val="8"/>
      <name val="ＭＳ ゴシック"/>
      <family val="3"/>
      <charset val="128"/>
    </font>
    <font>
      <sz val="18"/>
      <name val="ＭＳ ゴシック"/>
      <family val="3"/>
      <charset val="128"/>
    </font>
    <font>
      <sz val="12"/>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0.5"/>
      <name val="ＭＳ ゴシック"/>
      <family val="3"/>
      <charset val="128"/>
    </font>
    <font>
      <sz val="10.5"/>
      <name val="HGPｺﾞｼｯｸM"/>
      <family val="3"/>
      <charset val="128"/>
    </font>
    <font>
      <sz val="9"/>
      <color indexed="81"/>
      <name val="HGPｺﾞｼｯｸM"/>
      <family val="3"/>
      <charset val="128"/>
    </font>
    <font>
      <b/>
      <sz val="12"/>
      <name val="ＭＳ ゴシック"/>
      <family val="3"/>
      <charset val="128"/>
    </font>
    <font>
      <b/>
      <sz val="9"/>
      <color indexed="81"/>
      <name val="MS P ゴシック"/>
      <family val="3"/>
      <charset val="128"/>
    </font>
    <font>
      <b/>
      <u/>
      <sz val="9"/>
      <color indexed="10"/>
      <name val="MS P ゴシック"/>
      <family val="3"/>
      <charset val="128"/>
    </font>
    <font>
      <b/>
      <sz val="16"/>
      <name val="BIZ UDゴシック"/>
      <family val="3"/>
      <charset val="128"/>
    </font>
    <font>
      <sz val="9"/>
      <color indexed="81"/>
      <name val="MS P ゴシック"/>
      <family val="3"/>
      <charset val="128"/>
    </font>
    <font>
      <b/>
      <u/>
      <sz val="9"/>
      <color indexed="81"/>
      <name val="HGPｺﾞｼｯｸM"/>
      <family val="3"/>
      <charset val="128"/>
    </font>
    <font>
      <b/>
      <sz val="12"/>
      <name val="HGS創英角ｺﾞｼｯｸUB"/>
      <family val="3"/>
      <charset val="128"/>
    </font>
    <font>
      <sz val="12"/>
      <name val="HGPｺﾞｼｯｸM"/>
      <family val="3"/>
      <charset val="128"/>
    </font>
    <font>
      <b/>
      <u/>
      <sz val="11"/>
      <name val="HGS創英角ｺﾞｼｯｸUB"/>
      <family val="3"/>
      <charset val="128"/>
    </font>
    <font>
      <b/>
      <u/>
      <sz val="11"/>
      <name val="HGP創英角ｺﾞｼｯｸUB"/>
      <family val="3"/>
      <charset val="128"/>
    </font>
    <font>
      <b/>
      <sz val="14"/>
      <name val="HGP創英角ｺﾞｼｯｸUB"/>
      <family val="3"/>
      <charset val="128"/>
    </font>
    <font>
      <b/>
      <u/>
      <sz val="14"/>
      <name val="HGP創英角ｺﾞｼｯｸUB"/>
      <family val="3"/>
      <charset val="128"/>
    </font>
    <font>
      <b/>
      <sz val="13"/>
      <name val="BIZ UDPゴシック"/>
      <family val="3"/>
      <charset val="128"/>
    </font>
    <font>
      <b/>
      <sz val="11"/>
      <color rgb="FFFF0000"/>
      <name val="ＭＳ ゴシック"/>
      <family val="3"/>
      <charset val="128"/>
    </font>
    <font>
      <b/>
      <sz val="10"/>
      <color rgb="FFFF0000"/>
      <name val="ＭＳ ゴシック"/>
      <family val="3"/>
      <charset val="128"/>
    </font>
    <font>
      <strike/>
      <sz val="11"/>
      <name val="ＭＳ ゴシック"/>
      <family val="3"/>
      <charset val="128"/>
    </font>
    <font>
      <sz val="11"/>
      <color rgb="FFFF0000"/>
      <name val="ＭＳ ゴシック"/>
      <family val="3"/>
      <charset val="128"/>
    </font>
    <font>
      <b/>
      <sz val="14"/>
      <name val="BIZ UDゴシック"/>
      <family val="3"/>
      <charset val="128"/>
    </font>
    <font>
      <sz val="12"/>
      <name val="HGS創英角ｺﾞｼｯｸUB"/>
      <family val="3"/>
      <charset val="128"/>
    </font>
    <font>
      <b/>
      <sz val="11"/>
      <name val="BIZ UDゴシック"/>
      <family val="3"/>
      <charset val="128"/>
    </font>
    <font>
      <sz val="9"/>
      <name val="HGPｺﾞｼｯｸM"/>
      <family val="3"/>
      <charset val="128"/>
    </font>
    <font>
      <sz val="14"/>
      <name val="BIZ UDゴシック"/>
      <family val="3"/>
      <charset val="128"/>
    </font>
    <font>
      <sz val="11"/>
      <name val="HGS創英角ｺﾞｼｯｸUB"/>
      <family val="3"/>
      <charset val="128"/>
    </font>
    <font>
      <sz val="10"/>
      <color rgb="FFFF0000"/>
      <name val="ＭＳ ゴシック"/>
      <family val="3"/>
      <charset val="128"/>
    </font>
    <font>
      <b/>
      <sz val="10"/>
      <name val="ＭＳ ゴシック"/>
      <family val="3"/>
      <charset val="128"/>
    </font>
    <font>
      <b/>
      <sz val="12"/>
      <color rgb="FFFF0000"/>
      <name val="HGPｺﾞｼｯｸM"/>
      <family val="3"/>
      <charset val="128"/>
    </font>
    <font>
      <sz val="12"/>
      <name val="ＭＳ Ｐゴシック"/>
      <family val="3"/>
      <charset val="128"/>
      <scheme val="major"/>
    </font>
    <font>
      <b/>
      <sz val="9"/>
      <name val="ＭＳ ゴシック"/>
      <family val="3"/>
      <charset val="128"/>
    </font>
    <font>
      <b/>
      <sz val="11"/>
      <color rgb="FFFF0000"/>
      <name val="HGPｺﾞｼｯｸM"/>
      <family val="3"/>
      <charset val="128"/>
    </font>
    <font>
      <sz val="9"/>
      <color rgb="FFFF0000"/>
      <name val="ＭＳ ゴシック"/>
      <family val="3"/>
      <charset val="128"/>
    </font>
    <font>
      <b/>
      <sz val="12"/>
      <color rgb="FFFF0000"/>
      <name val="HGS創英角ｺﾞｼｯｸUB"/>
      <family val="3"/>
      <charset val="128"/>
    </font>
    <font>
      <b/>
      <sz val="10"/>
      <color rgb="FFFF0000"/>
      <name val="HGS創英角ｺﾞｼｯｸUB"/>
      <family val="3"/>
      <charset val="128"/>
    </font>
    <font>
      <b/>
      <sz val="12"/>
      <name val="BIZ UDゴシック"/>
      <family val="3"/>
      <charset val="128"/>
    </font>
    <font>
      <b/>
      <sz val="14"/>
      <color rgb="FFFF0000"/>
      <name val="ＭＳ ゴシック"/>
      <family val="3"/>
      <charset val="128"/>
    </font>
    <font>
      <sz val="14"/>
      <name val="HGPｺﾞｼｯｸM"/>
      <family val="3"/>
      <charset val="128"/>
    </font>
    <font>
      <sz val="12"/>
      <color rgb="FFFF0000"/>
      <name val="HGPｺﾞｼｯｸM"/>
      <family val="3"/>
      <charset val="128"/>
    </font>
    <font>
      <sz val="12"/>
      <color theme="1"/>
      <name val="HGPｺﾞｼｯｸM"/>
      <family val="3"/>
      <charset val="128"/>
    </font>
    <font>
      <sz val="14"/>
      <color rgb="FFFF0000"/>
      <name val="HGPｺﾞｼｯｸM"/>
      <family val="3"/>
      <charset val="128"/>
    </font>
    <font>
      <sz val="13"/>
      <name val="Meiryo UI"/>
      <family val="3"/>
      <charset val="128"/>
    </font>
    <font>
      <sz val="6"/>
      <name val="ＭＳ Ｐゴシック"/>
      <family val="2"/>
      <charset val="128"/>
      <scheme val="minor"/>
    </font>
    <font>
      <sz val="11"/>
      <name val="Meiryo UI"/>
      <family val="3"/>
      <charset val="128"/>
    </font>
    <font>
      <sz val="10"/>
      <name val="Meiryo UI"/>
      <family val="3"/>
      <charset val="128"/>
    </font>
    <font>
      <sz val="9"/>
      <name val="Meiryo UI"/>
      <family val="3"/>
      <charset val="128"/>
    </font>
    <font>
      <b/>
      <sz val="10"/>
      <name val="Meiryo UI"/>
      <family val="3"/>
      <charset val="128"/>
    </font>
    <font>
      <sz val="8"/>
      <name val="Meiryo UI"/>
      <family val="3"/>
      <charset val="128"/>
    </font>
    <font>
      <b/>
      <sz val="14"/>
      <name val="Meiryo UI"/>
      <family val="3"/>
      <charset val="128"/>
    </font>
    <font>
      <b/>
      <sz val="11"/>
      <name val="Meiryo UI"/>
      <family val="3"/>
      <charset val="128"/>
    </font>
    <font>
      <sz val="10"/>
      <name val="HG丸ｺﾞｼｯｸM-PRO"/>
      <family val="3"/>
      <charset val="128"/>
    </font>
  </fonts>
  <fills count="15">
    <fill>
      <patternFill patternType="none"/>
    </fill>
    <fill>
      <patternFill patternType="gray125"/>
    </fill>
    <fill>
      <patternFill patternType="solid">
        <fgColor rgb="FFFFFF0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7" tint="0.39997558519241921"/>
        <bgColor indexed="64"/>
      </patternFill>
    </fill>
  </fills>
  <borders count="251">
    <border>
      <left/>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bottom/>
      <diagonal/>
    </border>
    <border>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bottom/>
      <diagonal/>
    </border>
    <border>
      <left/>
      <right style="hair">
        <color indexed="64"/>
      </right>
      <top/>
      <bottom/>
      <diagonal/>
    </border>
    <border>
      <left style="hair">
        <color indexed="64"/>
      </left>
      <right/>
      <top style="hair">
        <color indexed="64"/>
      </top>
      <bottom/>
      <diagonal/>
    </border>
    <border>
      <left style="hair">
        <color indexed="64"/>
      </left>
      <right/>
      <top/>
      <bottom/>
      <diagonal/>
    </border>
    <border>
      <left/>
      <right/>
      <top style="double">
        <color indexed="64"/>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top/>
      <bottom style="double">
        <color indexed="64"/>
      </bottom>
      <diagonal/>
    </border>
    <border>
      <left/>
      <right style="hair">
        <color indexed="64"/>
      </right>
      <top/>
      <bottom style="double">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hair">
        <color indexed="64"/>
      </right>
      <top style="hair">
        <color indexed="64"/>
      </top>
      <bottom/>
      <diagonal/>
    </border>
    <border>
      <left/>
      <right style="thin">
        <color indexed="64"/>
      </right>
      <top style="thin">
        <color indexed="64"/>
      </top>
      <bottom/>
      <diagonal/>
    </border>
    <border>
      <left/>
      <right style="thin">
        <color indexed="64"/>
      </right>
      <top/>
      <bottom style="double">
        <color indexed="64"/>
      </bottom>
      <diagonal/>
    </border>
    <border>
      <left/>
      <right style="thin">
        <color indexed="64"/>
      </right>
      <top/>
      <bottom style="thin">
        <color indexed="64"/>
      </bottom>
      <diagonal/>
    </border>
    <border>
      <left/>
      <right style="thin">
        <color indexed="64"/>
      </right>
      <top style="double">
        <color indexed="64"/>
      </top>
      <bottom/>
      <diagonal/>
    </border>
    <border>
      <left style="hair">
        <color indexed="64"/>
      </left>
      <right/>
      <top style="thin">
        <color indexed="64"/>
      </top>
      <bottom/>
      <diagonal/>
    </border>
    <border>
      <left style="hair">
        <color indexed="64"/>
      </left>
      <right/>
      <top/>
      <bottom style="double">
        <color indexed="64"/>
      </bottom>
      <diagonal/>
    </border>
    <border>
      <left/>
      <right style="thin">
        <color indexed="64"/>
      </right>
      <top style="hair">
        <color indexed="64"/>
      </top>
      <bottom/>
      <diagonal/>
    </border>
    <border>
      <left/>
      <right style="thin">
        <color indexed="64"/>
      </right>
      <top/>
      <bottom style="hair">
        <color indexed="64"/>
      </bottom>
      <diagonal/>
    </border>
    <border>
      <left style="hair">
        <color indexed="64"/>
      </left>
      <right/>
      <top style="double">
        <color indexed="64"/>
      </top>
      <bottom/>
      <diagonal/>
    </border>
    <border>
      <left style="hair">
        <color indexed="64"/>
      </left>
      <right/>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diagonalDown="1">
      <left style="hair">
        <color indexed="64"/>
      </left>
      <right style="hair">
        <color indexed="64"/>
      </right>
      <top/>
      <bottom style="thin">
        <color indexed="64"/>
      </bottom>
      <diagonal style="hair">
        <color indexed="64"/>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diagonalDown="1">
      <left style="hair">
        <color indexed="64"/>
      </left>
      <right/>
      <top/>
      <bottom style="thin">
        <color indexed="64"/>
      </bottom>
      <diagonal style="hair">
        <color indexed="64"/>
      </diagonal>
    </border>
    <border diagonalDown="1">
      <left/>
      <right style="thin">
        <color indexed="64"/>
      </right>
      <top/>
      <bottom style="thin">
        <color indexed="64"/>
      </bottom>
      <diagonal style="hair">
        <color indexed="64"/>
      </diagonal>
    </border>
    <border diagonalDown="1">
      <left style="hair">
        <color indexed="64"/>
      </left>
      <right style="hair">
        <color indexed="64"/>
      </right>
      <top/>
      <bottom/>
      <diagonal style="hair">
        <color indexed="64"/>
      </diagonal>
    </border>
    <border diagonalDown="1">
      <left style="hair">
        <color indexed="64"/>
      </left>
      <right/>
      <top/>
      <bottom/>
      <diagonal style="hair">
        <color indexed="64"/>
      </diagonal>
    </border>
    <border diagonalDown="1">
      <left/>
      <right style="thin">
        <color indexed="64"/>
      </right>
      <top/>
      <bottom/>
      <diagonal style="hair">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diagonalDown="1">
      <left style="hair">
        <color indexed="64"/>
      </left>
      <right style="hair">
        <color indexed="64"/>
      </right>
      <top style="medium">
        <color indexed="64"/>
      </top>
      <bottom style="medium">
        <color indexed="64"/>
      </bottom>
      <diagonal style="hair">
        <color indexed="64"/>
      </diagonal>
    </border>
    <border>
      <left style="hair">
        <color indexed="64"/>
      </left>
      <right style="hair">
        <color indexed="64"/>
      </right>
      <top style="medium">
        <color indexed="64"/>
      </top>
      <bottom style="medium">
        <color indexed="64"/>
      </bottom>
      <diagonal/>
    </border>
    <border diagonalDown="1">
      <left style="hair">
        <color indexed="64"/>
      </left>
      <right/>
      <top style="medium">
        <color indexed="64"/>
      </top>
      <bottom style="medium">
        <color indexed="64"/>
      </bottom>
      <diagonal style="hair">
        <color indexed="64"/>
      </diagonal>
    </border>
    <border diagonalDown="1">
      <left/>
      <right style="medium">
        <color indexed="64"/>
      </right>
      <top style="medium">
        <color indexed="64"/>
      </top>
      <bottom style="medium">
        <color indexed="64"/>
      </bottom>
      <diagonal style="hair">
        <color indexed="64"/>
      </diagonal>
    </border>
    <border>
      <left style="thin">
        <color indexed="64"/>
      </left>
      <right/>
      <top style="medium">
        <color indexed="64"/>
      </top>
      <bottom style="medium">
        <color indexed="64"/>
      </bottom>
      <diagonal/>
    </border>
    <border diagonalDown="1">
      <left/>
      <right style="thin">
        <color indexed="64"/>
      </right>
      <top style="medium">
        <color indexed="64"/>
      </top>
      <bottom style="medium">
        <color indexed="64"/>
      </bottom>
      <diagonal style="hair">
        <color indexed="64"/>
      </diagonal>
    </border>
    <border diagonalDown="1">
      <left style="hair">
        <color indexed="64"/>
      </left>
      <right style="hair">
        <color indexed="64"/>
      </right>
      <top style="thin">
        <color indexed="64"/>
      </top>
      <bottom style="thin">
        <color indexed="64"/>
      </bottom>
      <diagonal style="hair">
        <color indexed="64"/>
      </diagonal>
    </border>
    <border>
      <left style="hair">
        <color indexed="64"/>
      </left>
      <right style="hair">
        <color indexed="64"/>
      </right>
      <top style="thin">
        <color indexed="64"/>
      </top>
      <bottom style="thin">
        <color indexed="64"/>
      </bottom>
      <diagonal/>
    </border>
    <border diagonalDown="1">
      <left style="hair">
        <color indexed="64"/>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left style="medium">
        <color auto="1"/>
      </left>
      <right style="medium">
        <color auto="1"/>
      </right>
      <top style="medium">
        <color auto="1"/>
      </top>
      <bottom style="medium">
        <color auto="1"/>
      </bottom>
      <diagonal/>
    </border>
    <border>
      <left style="hair">
        <color indexed="64"/>
      </left>
      <right style="hair">
        <color indexed="64"/>
      </right>
      <top/>
      <bottom style="hair">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diagonalUp="1">
      <left style="thin">
        <color indexed="64"/>
      </left>
      <right style="thin">
        <color indexed="64"/>
      </right>
      <top style="medium">
        <color indexed="64"/>
      </top>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thin">
        <color indexed="64"/>
      </right>
      <top/>
      <bottom style="medium">
        <color indexed="64"/>
      </bottom>
      <diagonal style="hair">
        <color indexed="64"/>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top style="medium">
        <color indexed="64"/>
      </top>
      <bottom/>
      <diagonal style="hair">
        <color indexed="64"/>
      </diagonal>
    </border>
    <border diagonalUp="1">
      <left style="thin">
        <color indexed="64"/>
      </left>
      <right/>
      <top/>
      <bottom/>
      <diagonal style="hair">
        <color indexed="64"/>
      </diagonal>
    </border>
    <border diagonalUp="1">
      <left style="thin">
        <color indexed="64"/>
      </left>
      <right/>
      <top/>
      <bottom style="medium">
        <color indexed="64"/>
      </bottom>
      <diagonal style="hair">
        <color indexed="64"/>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medium">
        <color indexed="64"/>
      </top>
      <bottom style="medium">
        <color indexed="64"/>
      </bottom>
      <diagonal style="hair">
        <color indexed="64"/>
      </diagonal>
    </border>
    <border>
      <left/>
      <right style="thin">
        <color indexed="64"/>
      </right>
      <top style="medium">
        <color indexed="64"/>
      </top>
      <bottom style="medium">
        <color indexed="64"/>
      </bottom>
      <diagonal/>
    </border>
    <border>
      <left style="thick">
        <color indexed="64"/>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top style="thick">
        <color indexed="64"/>
      </top>
      <bottom style="thick">
        <color indexed="64"/>
      </bottom>
      <diagonal/>
    </border>
    <border>
      <left style="thick">
        <color indexed="64"/>
      </left>
      <right/>
      <top style="thick">
        <color indexed="64"/>
      </top>
      <bottom/>
      <diagonal/>
    </border>
    <border>
      <left style="thick">
        <color indexed="64"/>
      </left>
      <right/>
      <top/>
      <bottom style="thick">
        <color indexed="64"/>
      </bottom>
      <diagonal/>
    </border>
    <border>
      <left/>
      <right style="medium">
        <color indexed="64"/>
      </right>
      <top/>
      <bottom style="thick">
        <color indexed="64"/>
      </bottom>
      <diagonal/>
    </border>
    <border>
      <left style="medium">
        <color indexed="64"/>
      </left>
      <right/>
      <top style="thick">
        <color indexed="64"/>
      </top>
      <bottom style="thick">
        <color indexed="64"/>
      </bottom>
      <diagonal/>
    </border>
    <border>
      <left/>
      <right style="medium">
        <color indexed="64"/>
      </right>
      <top style="thin">
        <color indexed="64"/>
      </top>
      <bottom style="thin">
        <color indexed="64"/>
      </bottom>
      <diagonal/>
    </border>
    <border>
      <left/>
      <right/>
      <top style="thick">
        <color indexed="64"/>
      </top>
      <bottom/>
      <diagonal/>
    </border>
    <border>
      <left style="thin">
        <color indexed="64"/>
      </left>
      <right style="medium">
        <color indexed="64"/>
      </right>
      <top style="thick">
        <color indexed="64"/>
      </top>
      <bottom style="thick">
        <color indexed="64"/>
      </bottom>
      <diagonal/>
    </border>
    <border>
      <left style="thin">
        <color indexed="64"/>
      </left>
      <right style="medium">
        <color indexed="64"/>
      </right>
      <top style="thick">
        <color indexed="64"/>
      </top>
      <bottom/>
      <diagonal/>
    </border>
    <border>
      <left style="thin">
        <color indexed="64"/>
      </left>
      <right style="medium">
        <color indexed="64"/>
      </right>
      <top/>
      <bottom style="thick">
        <color indexed="64"/>
      </bottom>
      <diagonal/>
    </border>
    <border>
      <left style="medium">
        <color indexed="64"/>
      </left>
      <right/>
      <top style="thick">
        <color indexed="64"/>
      </top>
      <bottom/>
      <diagonal/>
    </border>
    <border>
      <left style="medium">
        <color indexed="64"/>
      </left>
      <right/>
      <top/>
      <bottom style="thick">
        <color indexed="64"/>
      </bottom>
      <diagonal/>
    </border>
    <border>
      <left style="medium">
        <color indexed="64"/>
      </left>
      <right/>
      <top/>
      <bottom/>
      <diagonal/>
    </border>
    <border>
      <left style="thin">
        <color indexed="64"/>
      </left>
      <right/>
      <top style="double">
        <color indexed="64"/>
      </top>
      <bottom style="thin">
        <color indexed="64"/>
      </bottom>
      <diagonal/>
    </border>
    <border>
      <left style="thin">
        <color indexed="64"/>
      </left>
      <right/>
      <top style="thin">
        <color indexed="64"/>
      </top>
      <bottom style="thick">
        <color indexed="64"/>
      </bottom>
      <diagonal/>
    </border>
    <border>
      <left style="medium">
        <color indexed="64"/>
      </left>
      <right/>
      <top style="double">
        <color indexed="64"/>
      </top>
      <bottom style="dotted">
        <color indexed="64"/>
      </bottom>
      <diagonal/>
    </border>
    <border>
      <left style="medium">
        <color indexed="64"/>
      </left>
      <right/>
      <top style="dotted">
        <color indexed="64"/>
      </top>
      <bottom style="thick">
        <color indexed="64"/>
      </bottom>
      <diagonal/>
    </border>
    <border>
      <left style="thin">
        <color indexed="64"/>
      </left>
      <right style="medium">
        <color indexed="64"/>
      </right>
      <top style="thin">
        <color indexed="64"/>
      </top>
      <bottom style="thick">
        <color indexed="64"/>
      </bottom>
      <diagonal/>
    </border>
    <border>
      <left style="thin">
        <color indexed="64"/>
      </left>
      <right/>
      <top/>
      <bottom style="medium">
        <color indexed="64"/>
      </bottom>
      <diagonal/>
    </border>
    <border>
      <left/>
      <right/>
      <top/>
      <bottom style="thick">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ck">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diagonalUp="1">
      <left/>
      <right/>
      <top style="medium">
        <color indexed="64"/>
      </top>
      <bottom/>
      <diagonal style="hair">
        <color indexed="64"/>
      </diagonal>
    </border>
    <border diagonalUp="1">
      <left/>
      <right/>
      <top/>
      <bottom/>
      <diagonal style="hair">
        <color indexed="64"/>
      </diagonal>
    </border>
    <border diagonalUp="1">
      <left/>
      <right/>
      <top/>
      <bottom style="medium">
        <color indexed="64"/>
      </bottom>
      <diagonal style="hair">
        <color indexed="64"/>
      </diagonal>
    </border>
    <border>
      <left/>
      <right/>
      <top style="dotted">
        <color indexed="64"/>
      </top>
      <bottom style="thin">
        <color indexed="64"/>
      </bottom>
      <diagonal/>
    </border>
    <border diagonalUp="1">
      <left style="medium">
        <color indexed="64"/>
      </left>
      <right style="thin">
        <color indexed="64"/>
      </right>
      <top style="medium">
        <color indexed="64"/>
      </top>
      <bottom/>
      <diagonal style="hair">
        <color indexed="64"/>
      </diagonal>
    </border>
    <border diagonalUp="1">
      <left style="medium">
        <color indexed="64"/>
      </left>
      <right style="thin">
        <color indexed="64"/>
      </right>
      <top/>
      <bottom/>
      <diagonal style="hair">
        <color indexed="64"/>
      </diagonal>
    </border>
    <border diagonalUp="1">
      <left style="medium">
        <color indexed="64"/>
      </left>
      <right style="thin">
        <color indexed="64"/>
      </right>
      <top/>
      <bottom style="medium">
        <color indexed="64"/>
      </bottom>
      <diagonal style="hair">
        <color indexed="64"/>
      </diagonal>
    </border>
    <border>
      <left style="thin">
        <color indexed="64"/>
      </left>
      <right style="thin">
        <color indexed="64"/>
      </right>
      <top style="thick">
        <color indexed="64"/>
      </top>
      <bottom style="thick">
        <color indexed="64"/>
      </bottom>
      <diagonal/>
    </border>
    <border>
      <left/>
      <right style="medium">
        <color indexed="64"/>
      </right>
      <top style="medium">
        <color indexed="64"/>
      </top>
      <bottom style="thin">
        <color indexed="64"/>
      </bottom>
      <diagonal/>
    </border>
    <border>
      <left style="medium">
        <color indexed="64"/>
      </left>
      <right style="dotted">
        <color indexed="64"/>
      </right>
      <top style="dotted">
        <color indexed="64"/>
      </top>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ck">
        <color indexed="64"/>
      </right>
      <top/>
      <bottom/>
      <diagonal/>
    </border>
    <border>
      <left/>
      <right style="thick">
        <color indexed="64"/>
      </right>
      <top/>
      <bottom style="medium">
        <color indexed="64"/>
      </bottom>
      <diagonal/>
    </border>
    <border>
      <left style="thick">
        <color indexed="64"/>
      </left>
      <right/>
      <top style="thin">
        <color indexed="64"/>
      </top>
      <bottom/>
      <diagonal/>
    </border>
    <border>
      <left style="thick">
        <color indexed="64"/>
      </left>
      <right/>
      <top/>
      <bottom/>
      <diagonal/>
    </border>
    <border>
      <left style="thick">
        <color indexed="64"/>
      </left>
      <right/>
      <top/>
      <bottom style="medium">
        <color indexed="64"/>
      </bottom>
      <diagonal/>
    </border>
    <border>
      <left/>
      <right style="thick">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dotted">
        <color indexed="64"/>
      </left>
      <right/>
      <top/>
      <bottom style="medium">
        <color indexed="64"/>
      </bottom>
      <diagonal/>
    </border>
    <border>
      <left/>
      <right/>
      <top style="medium">
        <color indexed="64"/>
      </top>
      <bottom style="thin">
        <color indexed="64"/>
      </bottom>
      <diagonal/>
    </border>
    <border>
      <left style="dotted">
        <color indexed="64"/>
      </left>
      <right/>
      <top/>
      <bottom/>
      <diagonal/>
    </border>
    <border>
      <left style="dotted">
        <color indexed="64"/>
      </left>
      <right/>
      <top style="medium">
        <color indexed="64"/>
      </top>
      <bottom style="thin">
        <color indexed="64"/>
      </bottom>
      <diagonal/>
    </border>
    <border>
      <left style="dotted">
        <color indexed="64"/>
      </left>
      <right/>
      <top style="thin">
        <color indexed="64"/>
      </top>
      <bottom style="thin">
        <color indexed="64"/>
      </bottom>
      <diagonal/>
    </border>
    <border>
      <left style="dotted">
        <color indexed="64"/>
      </left>
      <right/>
      <top style="medium">
        <color indexed="64"/>
      </top>
      <bottom style="dotted">
        <color indexed="64"/>
      </bottom>
      <diagonal/>
    </border>
    <border>
      <left style="dotted">
        <color indexed="64"/>
      </left>
      <right/>
      <top style="dotted">
        <color indexed="64"/>
      </top>
      <bottom style="thick">
        <color indexed="64"/>
      </bottom>
      <diagonal/>
    </border>
    <border>
      <left/>
      <right style="thick">
        <color indexed="64"/>
      </right>
      <top/>
      <bottom style="thick">
        <color indexed="64"/>
      </bottom>
      <diagonal/>
    </border>
    <border>
      <left/>
      <right style="dotted">
        <color indexed="64"/>
      </right>
      <top style="thick">
        <color indexed="64"/>
      </top>
      <bottom style="thick">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right style="thin">
        <color indexed="64"/>
      </right>
      <top style="thin">
        <color indexed="64"/>
      </top>
      <bottom style="medium">
        <color indexed="64"/>
      </bottom>
      <diagonal/>
    </border>
    <border>
      <left/>
      <right/>
      <top style="double">
        <color indexed="64"/>
      </top>
      <bottom style="dotted">
        <color indexed="64"/>
      </bottom>
      <diagonal/>
    </border>
    <border>
      <left/>
      <right style="medium">
        <color indexed="64"/>
      </right>
      <top style="double">
        <color indexed="64"/>
      </top>
      <bottom/>
      <diagonal/>
    </border>
    <border>
      <left style="dotted">
        <color indexed="64"/>
      </left>
      <right/>
      <top style="double">
        <color indexed="64"/>
      </top>
      <bottom style="dotted">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thick">
        <color indexed="64"/>
      </right>
      <top style="thick">
        <color indexed="64"/>
      </top>
      <bottom/>
      <diagonal/>
    </border>
    <border>
      <left style="medium">
        <color indexed="64"/>
      </left>
      <right/>
      <top/>
      <bottom style="double">
        <color indexed="64"/>
      </bottom>
      <diagonal/>
    </border>
    <border diagonalUp="1">
      <left/>
      <right style="thick">
        <color indexed="64"/>
      </right>
      <top style="medium">
        <color indexed="64"/>
      </top>
      <bottom/>
      <diagonal style="hair">
        <color indexed="64"/>
      </diagonal>
    </border>
    <border diagonalUp="1">
      <left style="thick">
        <color indexed="64"/>
      </left>
      <right/>
      <top style="medium">
        <color indexed="64"/>
      </top>
      <bottom/>
      <diagonal style="hair">
        <color indexed="64"/>
      </diagonal>
    </border>
    <border diagonalUp="1">
      <left/>
      <right style="thick">
        <color indexed="64"/>
      </right>
      <top/>
      <bottom/>
      <diagonal style="hair">
        <color indexed="64"/>
      </diagonal>
    </border>
    <border diagonalUp="1">
      <left style="thick">
        <color indexed="64"/>
      </left>
      <right/>
      <top/>
      <bottom/>
      <diagonal style="hair">
        <color indexed="64"/>
      </diagonal>
    </border>
    <border diagonalUp="1">
      <left style="thick">
        <color indexed="64"/>
      </left>
      <right/>
      <top/>
      <bottom style="medium">
        <color indexed="64"/>
      </bottom>
      <diagonal style="hair">
        <color indexed="64"/>
      </diagonal>
    </border>
    <border diagonalUp="1">
      <left/>
      <right style="thick">
        <color indexed="64"/>
      </right>
      <top/>
      <bottom style="medium">
        <color indexed="64"/>
      </bottom>
      <diagonal style="hair">
        <color indexed="64"/>
      </diagonal>
    </border>
    <border>
      <left style="thick">
        <color indexed="64"/>
      </left>
      <right/>
      <top style="medium">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top style="dotted">
        <color indexed="64"/>
      </top>
      <bottom style="thick">
        <color indexed="64"/>
      </bottom>
      <diagonal/>
    </border>
    <border diagonalUp="1">
      <left style="dotted">
        <color indexed="64"/>
      </left>
      <right/>
      <top style="dotted">
        <color indexed="64"/>
      </top>
      <bottom style="thick">
        <color indexed="64"/>
      </bottom>
      <diagonal style="hair">
        <color indexed="64"/>
      </diagonal>
    </border>
    <border diagonalUp="1">
      <left/>
      <right style="medium">
        <color indexed="64"/>
      </right>
      <top style="dotted">
        <color indexed="64"/>
      </top>
      <bottom style="thick">
        <color indexed="64"/>
      </bottom>
      <diagonal style="hair">
        <color indexed="64"/>
      </diagonal>
    </border>
    <border diagonalUp="1">
      <left style="dotted">
        <color indexed="64"/>
      </left>
      <right/>
      <top style="thick">
        <color indexed="64"/>
      </top>
      <bottom style="thick">
        <color indexed="64"/>
      </bottom>
      <diagonal style="hair">
        <color indexed="64"/>
      </diagonal>
    </border>
    <border diagonalUp="1">
      <left/>
      <right style="medium">
        <color indexed="64"/>
      </right>
      <top style="thick">
        <color indexed="64"/>
      </top>
      <bottom style="thick">
        <color indexed="64"/>
      </bottom>
      <diagonal style="hair">
        <color indexed="64"/>
      </diagonal>
    </border>
    <border diagonalUp="1">
      <left style="thin">
        <color indexed="64"/>
      </left>
      <right style="medium">
        <color indexed="64"/>
      </right>
      <top style="medium">
        <color indexed="64"/>
      </top>
      <bottom/>
      <diagonal style="hair">
        <color indexed="64"/>
      </diagonal>
    </border>
    <border diagonalUp="1">
      <left style="dotted">
        <color indexed="64"/>
      </left>
      <right/>
      <top style="medium">
        <color indexed="64"/>
      </top>
      <bottom/>
      <diagonal style="hair">
        <color indexed="64"/>
      </diagonal>
    </border>
    <border diagonalUp="1">
      <left style="medium">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thin">
        <color indexed="64"/>
      </left>
      <right style="medium">
        <color indexed="64"/>
      </right>
      <top/>
      <bottom/>
      <diagonal style="hair">
        <color indexed="64"/>
      </diagonal>
    </border>
    <border diagonalUp="1">
      <left style="dotted">
        <color indexed="64"/>
      </left>
      <right/>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thin">
        <color indexed="64"/>
      </left>
      <right style="medium">
        <color indexed="64"/>
      </right>
      <top/>
      <bottom style="medium">
        <color indexed="64"/>
      </bottom>
      <diagonal style="hair">
        <color indexed="64"/>
      </diagonal>
    </border>
    <border diagonalUp="1">
      <left style="dotted">
        <color indexed="64"/>
      </left>
      <right/>
      <top/>
      <bottom style="medium">
        <color indexed="64"/>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dotted">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left/>
      <right style="medium">
        <color indexed="64"/>
      </right>
      <top style="double">
        <color indexed="64"/>
      </top>
      <bottom style="dotted">
        <color indexed="64"/>
      </bottom>
      <diagonal/>
    </border>
    <border>
      <left/>
      <right style="medium">
        <color indexed="64"/>
      </right>
      <top style="dotted">
        <color indexed="64"/>
      </top>
      <bottom style="thick">
        <color indexed="64"/>
      </bottom>
      <diagonal/>
    </border>
    <border>
      <left/>
      <right style="thick">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s>
  <cellStyleXfs count="5">
    <xf numFmtId="0" fontId="0" fillId="0" borderId="0">
      <alignment vertical="center"/>
    </xf>
    <xf numFmtId="0" fontId="13" fillId="0" borderId="0">
      <alignment vertical="center"/>
    </xf>
    <xf numFmtId="0" fontId="2" fillId="0" borderId="0">
      <alignment vertical="center"/>
    </xf>
    <xf numFmtId="6" fontId="2" fillId="0" borderId="0" applyFont="0" applyFill="0" applyBorder="0" applyAlignment="0" applyProtection="0">
      <alignment vertical="center"/>
    </xf>
    <xf numFmtId="0" fontId="1" fillId="0" borderId="0">
      <alignment vertical="center"/>
    </xf>
  </cellStyleXfs>
  <cellXfs count="813">
    <xf numFmtId="0" fontId="0" fillId="0" borderId="0" xfId="0">
      <alignment vertical="center"/>
    </xf>
    <xf numFmtId="0" fontId="4" fillId="0" borderId="0" xfId="0" applyFont="1">
      <alignment vertical="center"/>
    </xf>
    <xf numFmtId="49" fontId="4" fillId="0" borderId="0" xfId="0" applyNumberFormat="1" applyFont="1" applyAlignment="1">
      <alignment horizontal="center" vertical="center" shrinkToFit="1"/>
    </xf>
    <xf numFmtId="0" fontId="5" fillId="0" borderId="0" xfId="0" applyFont="1">
      <alignment vertical="center"/>
    </xf>
    <xf numFmtId="0" fontId="9" fillId="0" borderId="0" xfId="0" applyFont="1">
      <alignment vertical="center"/>
    </xf>
    <xf numFmtId="0" fontId="4" fillId="0" borderId="0" xfId="0" applyFont="1" applyAlignment="1">
      <alignment vertical="center" wrapText="1"/>
    </xf>
    <xf numFmtId="0" fontId="10" fillId="0" borderId="0" xfId="0" applyFont="1" applyAlignment="1">
      <alignment vertical="center" shrinkToFit="1"/>
    </xf>
    <xf numFmtId="0" fontId="16" fillId="0" borderId="0" xfId="0" applyFont="1">
      <alignment vertical="center"/>
    </xf>
    <xf numFmtId="0" fontId="4" fillId="0" borderId="0" xfId="1" applyFont="1">
      <alignment vertical="center"/>
    </xf>
    <xf numFmtId="0" fontId="6" fillId="0" borderId="0" xfId="2" applyFont="1" applyAlignment="1">
      <alignment vertical="center" shrinkToFit="1"/>
    </xf>
    <xf numFmtId="0" fontId="6" fillId="0" borderId="0" xfId="2" applyFont="1" applyAlignment="1">
      <alignment horizontal="center" vertical="center" shrinkToFit="1"/>
    </xf>
    <xf numFmtId="0" fontId="4" fillId="0" borderId="0" xfId="1" applyFont="1" applyAlignment="1">
      <alignment horizontal="right" vertical="center"/>
    </xf>
    <xf numFmtId="0" fontId="15" fillId="0" borderId="0" xfId="1" applyFont="1" applyAlignment="1">
      <alignment horizontal="center" vertical="center"/>
    </xf>
    <xf numFmtId="0" fontId="4" fillId="0" borderId="46" xfId="1" applyFont="1" applyBorder="1" applyAlignment="1">
      <alignment vertical="center" shrinkToFit="1"/>
    </xf>
    <xf numFmtId="0" fontId="15" fillId="0" borderId="0" xfId="1" applyFont="1">
      <alignment vertical="center"/>
    </xf>
    <xf numFmtId="0" fontId="4" fillId="0" borderId="0" xfId="1" applyFont="1" applyAlignment="1">
      <alignment horizontal="center" vertical="center"/>
    </xf>
    <xf numFmtId="0" fontId="4" fillId="0" borderId="29" xfId="1" applyFont="1" applyBorder="1" applyAlignment="1">
      <alignment vertical="center" shrinkToFit="1"/>
    </xf>
    <xf numFmtId="3" fontId="4" fillId="0" borderId="46" xfId="1" applyNumberFormat="1" applyFont="1" applyBorder="1" applyAlignment="1">
      <alignment vertical="center" shrinkToFit="1"/>
    </xf>
    <xf numFmtId="3" fontId="4" fillId="0" borderId="48" xfId="1" applyNumberFormat="1" applyFont="1" applyBorder="1" applyAlignment="1">
      <alignment vertical="center" shrinkToFit="1"/>
    </xf>
    <xf numFmtId="0" fontId="4" fillId="0" borderId="56" xfId="1" applyFont="1" applyBorder="1" applyAlignment="1">
      <alignment horizontal="center" vertical="center" shrinkToFit="1"/>
    </xf>
    <xf numFmtId="0" fontId="18" fillId="3" borderId="75" xfId="1" applyFont="1" applyFill="1" applyBorder="1">
      <alignment vertical="center"/>
    </xf>
    <xf numFmtId="3" fontId="18" fillId="3" borderId="76" xfId="1" applyNumberFormat="1" applyFont="1" applyFill="1" applyBorder="1" applyAlignment="1">
      <alignment vertical="center" shrinkToFit="1"/>
    </xf>
    <xf numFmtId="0" fontId="18" fillId="4" borderId="75" xfId="1" applyFont="1" applyFill="1" applyBorder="1">
      <alignment vertical="center"/>
    </xf>
    <xf numFmtId="3" fontId="18" fillId="4" borderId="76" xfId="1" applyNumberFormat="1" applyFont="1" applyFill="1" applyBorder="1" applyAlignment="1">
      <alignment vertical="center" shrinkToFit="1"/>
    </xf>
    <xf numFmtId="0" fontId="4" fillId="0" borderId="35" xfId="1" applyFont="1" applyBorder="1" applyAlignment="1">
      <alignment horizontal="center" vertical="center" shrinkToFit="1"/>
    </xf>
    <xf numFmtId="0" fontId="4" fillId="0" borderId="0" xfId="0" applyFont="1" applyAlignment="1">
      <alignment horizontal="center" vertical="center" shrinkToFit="1"/>
    </xf>
    <xf numFmtId="176" fontId="4" fillId="0" borderId="0" xfId="0" applyNumberFormat="1" applyFont="1" applyAlignment="1">
      <alignment vertical="center" shrinkToFit="1"/>
    </xf>
    <xf numFmtId="176" fontId="4" fillId="0" borderId="0" xfId="0" applyNumberFormat="1" applyFont="1" applyAlignment="1">
      <alignment horizontal="center" vertical="center" shrinkToFit="1"/>
    </xf>
    <xf numFmtId="0" fontId="4" fillId="7" borderId="59" xfId="1" applyFont="1" applyFill="1" applyBorder="1" applyAlignment="1">
      <alignment vertical="center" shrinkToFit="1"/>
    </xf>
    <xf numFmtId="0" fontId="4" fillId="7" borderId="69" xfId="1" applyFont="1" applyFill="1" applyBorder="1" applyAlignment="1">
      <alignment vertical="center" shrinkToFit="1"/>
    </xf>
    <xf numFmtId="3" fontId="4" fillId="6" borderId="46" xfId="1" applyNumberFormat="1" applyFont="1" applyFill="1" applyBorder="1" applyAlignment="1">
      <alignment vertical="center" shrinkToFit="1"/>
    </xf>
    <xf numFmtId="3" fontId="4" fillId="6" borderId="48" xfId="1" applyNumberFormat="1" applyFont="1" applyFill="1" applyBorder="1" applyAlignment="1">
      <alignment vertical="center" shrinkToFit="1"/>
    </xf>
    <xf numFmtId="3" fontId="4" fillId="0" borderId="29" xfId="1" applyNumberFormat="1" applyFont="1" applyBorder="1" applyAlignment="1">
      <alignment vertical="center" shrinkToFit="1"/>
    </xf>
    <xf numFmtId="3" fontId="4" fillId="6" borderId="29" xfId="1" applyNumberFormat="1" applyFont="1" applyFill="1" applyBorder="1" applyAlignment="1">
      <alignment vertical="center" shrinkToFit="1"/>
    </xf>
    <xf numFmtId="0" fontId="4" fillId="7" borderId="81" xfId="1" applyFont="1" applyFill="1" applyBorder="1" applyAlignment="1">
      <alignment vertical="center" shrinkToFit="1"/>
    </xf>
    <xf numFmtId="0" fontId="4" fillId="8" borderId="3" xfId="1" applyFont="1" applyFill="1" applyBorder="1" applyAlignment="1">
      <alignment horizontal="center" vertical="center" shrinkToFit="1"/>
    </xf>
    <xf numFmtId="0" fontId="4" fillId="8" borderId="1" xfId="1" applyFont="1" applyFill="1" applyBorder="1" applyAlignment="1">
      <alignment horizontal="center" vertical="center"/>
    </xf>
    <xf numFmtId="0" fontId="4" fillId="8" borderId="1" xfId="1" applyFont="1" applyFill="1" applyBorder="1" applyAlignment="1">
      <alignment horizontal="center" vertical="center" shrinkToFit="1"/>
    </xf>
    <xf numFmtId="3" fontId="4" fillId="7" borderId="31" xfId="1" applyNumberFormat="1" applyFont="1" applyFill="1" applyBorder="1" applyAlignment="1">
      <alignment vertical="center" shrinkToFit="1"/>
    </xf>
    <xf numFmtId="3" fontId="4" fillId="7" borderId="82" xfId="1" applyNumberFormat="1" applyFont="1" applyFill="1" applyBorder="1" applyAlignment="1">
      <alignment vertical="center" shrinkToFit="1"/>
    </xf>
    <xf numFmtId="3" fontId="4" fillId="7" borderId="30" xfId="1" applyNumberFormat="1" applyFont="1" applyFill="1" applyBorder="1" applyAlignment="1">
      <alignment vertical="center" shrinkToFit="1"/>
    </xf>
    <xf numFmtId="0" fontId="4" fillId="0" borderId="85" xfId="1" applyFont="1" applyBorder="1">
      <alignment vertical="center"/>
    </xf>
    <xf numFmtId="0" fontId="7" fillId="0" borderId="0" xfId="0" applyFont="1" applyAlignment="1">
      <alignment vertical="center" shrinkToFit="1"/>
    </xf>
    <xf numFmtId="0" fontId="4" fillId="7" borderId="19" xfId="1" applyFont="1" applyFill="1" applyBorder="1" applyAlignment="1">
      <alignment horizontal="center" vertical="center"/>
    </xf>
    <xf numFmtId="0" fontId="4" fillId="7" borderId="19" xfId="1" applyFont="1" applyFill="1" applyBorder="1" applyAlignment="1">
      <alignment horizontal="center" vertical="center" shrinkToFit="1"/>
    </xf>
    <xf numFmtId="0" fontId="4" fillId="7" borderId="13" xfId="1" applyFont="1" applyFill="1" applyBorder="1" applyAlignment="1">
      <alignment horizontal="center" vertical="center" shrinkToFit="1"/>
    </xf>
    <xf numFmtId="0" fontId="4" fillId="8" borderId="22" xfId="1" applyFont="1" applyFill="1" applyBorder="1" applyAlignment="1">
      <alignment horizontal="center" vertical="center"/>
    </xf>
    <xf numFmtId="0" fontId="4" fillId="8" borderId="86" xfId="1" applyFont="1" applyFill="1" applyBorder="1" applyAlignment="1">
      <alignment horizontal="center" vertical="center"/>
    </xf>
    <xf numFmtId="0" fontId="4" fillId="8" borderId="23" xfId="1" applyFont="1" applyFill="1" applyBorder="1" applyAlignment="1">
      <alignment horizontal="center" vertical="center"/>
    </xf>
    <xf numFmtId="0" fontId="4" fillId="8" borderId="86" xfId="1" applyFont="1" applyFill="1" applyBorder="1" applyAlignment="1">
      <alignment horizontal="center" vertical="center" shrinkToFit="1"/>
    </xf>
    <xf numFmtId="0" fontId="7" fillId="0" borderId="0" xfId="1" applyFont="1" applyAlignment="1">
      <alignment horizontal="center" vertical="center"/>
    </xf>
    <xf numFmtId="0" fontId="4" fillId="8" borderId="91" xfId="1" applyFont="1" applyFill="1" applyBorder="1" applyAlignment="1">
      <alignment horizontal="center" vertical="center" shrinkToFit="1"/>
    </xf>
    <xf numFmtId="177" fontId="4" fillId="0" borderId="0" xfId="1" applyNumberFormat="1" applyFont="1" applyAlignment="1">
      <alignment horizontal="center" vertical="center" shrinkToFit="1"/>
    </xf>
    <xf numFmtId="6" fontId="4" fillId="0" borderId="0" xfId="3" applyFont="1" applyFill="1" applyBorder="1" applyAlignment="1" applyProtection="1">
      <alignment vertical="center" shrinkToFit="1"/>
    </xf>
    <xf numFmtId="0" fontId="4" fillId="0" borderId="0" xfId="1" applyFont="1" applyAlignment="1">
      <alignment vertical="center" shrinkToFit="1"/>
    </xf>
    <xf numFmtId="3" fontId="4" fillId="0" borderId="0" xfId="1" applyNumberFormat="1" applyFont="1" applyAlignment="1">
      <alignment vertical="center" shrinkToFit="1"/>
    </xf>
    <xf numFmtId="0" fontId="18" fillId="3" borderId="73" xfId="1" applyFont="1" applyFill="1" applyBorder="1" applyAlignment="1">
      <alignment horizontal="center" vertical="center" shrinkToFit="1"/>
    </xf>
    <xf numFmtId="0" fontId="18" fillId="4" borderId="73" xfId="1" applyFont="1" applyFill="1" applyBorder="1" applyAlignment="1">
      <alignment horizontal="center" vertical="center" wrapText="1"/>
    </xf>
    <xf numFmtId="0" fontId="4" fillId="7" borderId="60" xfId="1" applyFont="1" applyFill="1" applyBorder="1" applyAlignment="1">
      <alignment horizontal="center" vertical="center" shrinkToFit="1"/>
    </xf>
    <xf numFmtId="0" fontId="7" fillId="0" borderId="0" xfId="1" applyFont="1">
      <alignment vertical="center"/>
    </xf>
    <xf numFmtId="0" fontId="4" fillId="8" borderId="50" xfId="1" applyFont="1" applyFill="1" applyBorder="1" applyAlignment="1">
      <alignment horizontal="center" vertical="center"/>
    </xf>
    <xf numFmtId="0" fontId="4" fillId="8" borderId="54" xfId="1" applyFont="1" applyFill="1" applyBorder="1" applyAlignment="1">
      <alignment horizontal="center" vertical="center"/>
    </xf>
    <xf numFmtId="0" fontId="4" fillId="8" borderId="51" xfId="1" applyFont="1" applyFill="1" applyBorder="1" applyAlignment="1">
      <alignment horizontal="center" vertical="center"/>
    </xf>
    <xf numFmtId="3" fontId="4" fillId="0" borderId="49" xfId="1" applyNumberFormat="1" applyFont="1" applyBorder="1" applyAlignment="1">
      <alignment horizontal="center" vertical="center" shrinkToFit="1"/>
    </xf>
    <xf numFmtId="3" fontId="4" fillId="0" borderId="52" xfId="1" applyNumberFormat="1" applyFont="1" applyBorder="1" applyAlignment="1">
      <alignment horizontal="center" vertical="center" shrinkToFit="1"/>
    </xf>
    <xf numFmtId="3" fontId="4" fillId="0" borderId="47" xfId="1" applyNumberFormat="1" applyFont="1" applyBorder="1" applyAlignment="1">
      <alignment horizontal="center" vertical="center" shrinkToFit="1"/>
    </xf>
    <xf numFmtId="3" fontId="4" fillId="0" borderId="14" xfId="1" applyNumberFormat="1" applyFont="1" applyBorder="1" applyAlignment="1">
      <alignment horizontal="center" vertical="center" shrinkToFit="1"/>
    </xf>
    <xf numFmtId="3" fontId="4" fillId="0" borderId="10" xfId="1" applyNumberFormat="1" applyFont="1" applyBorder="1" applyAlignment="1">
      <alignment horizontal="center" vertical="center" shrinkToFit="1"/>
    </xf>
    <xf numFmtId="3" fontId="4" fillId="0" borderId="11" xfId="1" applyNumberFormat="1" applyFont="1" applyBorder="1" applyAlignment="1">
      <alignment horizontal="center" vertical="center" shrinkToFit="1"/>
    </xf>
    <xf numFmtId="0" fontId="4" fillId="7" borderId="66" xfId="1" applyFont="1" applyFill="1" applyBorder="1" applyAlignment="1">
      <alignment horizontal="center" vertical="center" shrinkToFit="1"/>
    </xf>
    <xf numFmtId="0" fontId="18" fillId="4" borderId="74" xfId="1" applyFont="1" applyFill="1" applyBorder="1" applyAlignment="1">
      <alignment horizontal="center" vertical="center" wrapText="1"/>
    </xf>
    <xf numFmtId="0" fontId="18" fillId="3" borderId="74" xfId="1" applyFont="1" applyFill="1" applyBorder="1" applyAlignment="1">
      <alignment horizontal="center" vertical="center" shrinkToFit="1"/>
    </xf>
    <xf numFmtId="0" fontId="25" fillId="0" borderId="0" xfId="0" applyFont="1" applyAlignment="1">
      <alignment horizontal="center" vertical="center"/>
    </xf>
    <xf numFmtId="0" fontId="4" fillId="8" borderId="21" xfId="1" applyFont="1" applyFill="1" applyBorder="1" applyAlignment="1">
      <alignment horizontal="center" vertical="center"/>
    </xf>
    <xf numFmtId="0" fontId="4" fillId="7" borderId="18" xfId="1" applyFont="1" applyFill="1" applyBorder="1" applyAlignment="1">
      <alignment horizontal="center" vertical="center"/>
    </xf>
    <xf numFmtId="0" fontId="4" fillId="7" borderId="18" xfId="1" applyFont="1" applyFill="1" applyBorder="1" applyAlignment="1">
      <alignment horizontal="center" vertical="center" shrinkToFit="1"/>
    </xf>
    <xf numFmtId="0" fontId="4" fillId="7" borderId="0" xfId="1" applyFont="1" applyFill="1" applyAlignment="1">
      <alignment horizontal="center" vertical="center" shrinkToFit="1"/>
    </xf>
    <xf numFmtId="0" fontId="28" fillId="0" borderId="0" xfId="1" applyFont="1">
      <alignment vertical="center"/>
    </xf>
    <xf numFmtId="0" fontId="7" fillId="0" borderId="0" xfId="1" applyFont="1" applyAlignment="1">
      <alignment horizontal="left" vertical="center"/>
    </xf>
    <xf numFmtId="0" fontId="33" fillId="0" borderId="0" xfId="1" applyFont="1">
      <alignment vertical="center"/>
    </xf>
    <xf numFmtId="177" fontId="4" fillId="0" borderId="0" xfId="1" applyNumberFormat="1" applyFont="1" applyAlignment="1">
      <alignment horizontal="left" vertical="center"/>
    </xf>
    <xf numFmtId="0" fontId="4" fillId="0" borderId="0" xfId="1" applyFont="1" applyAlignment="1">
      <alignment horizontal="center" vertical="center" wrapText="1"/>
    </xf>
    <xf numFmtId="0" fontId="34" fillId="0" borderId="0" xfId="1" applyFont="1">
      <alignment vertical="center"/>
    </xf>
    <xf numFmtId="176" fontId="4" fillId="0" borderId="0" xfId="3" applyNumberFormat="1" applyFont="1" applyFill="1" applyBorder="1" applyAlignment="1" applyProtection="1">
      <alignment vertical="center" shrinkToFit="1"/>
    </xf>
    <xf numFmtId="0" fontId="30" fillId="0" borderId="0" xfId="2" applyFont="1" applyAlignment="1">
      <alignment vertical="center" wrapText="1"/>
    </xf>
    <xf numFmtId="176" fontId="4" fillId="11" borderId="108" xfId="3" applyNumberFormat="1" applyFont="1" applyFill="1" applyBorder="1" applyAlignment="1" applyProtection="1">
      <alignment horizontal="right" vertical="center" shrinkToFit="1"/>
    </xf>
    <xf numFmtId="0" fontId="8" fillId="0" borderId="0" xfId="1" applyFont="1" applyAlignment="1">
      <alignment horizontal="right" vertical="center"/>
    </xf>
    <xf numFmtId="0" fontId="37" fillId="0" borderId="0" xfId="0" applyFont="1">
      <alignment vertical="center"/>
    </xf>
    <xf numFmtId="0" fontId="4" fillId="11" borderId="63" xfId="1" applyFont="1" applyFill="1" applyBorder="1" applyAlignment="1">
      <alignment horizontal="center" vertical="center" shrinkToFit="1"/>
    </xf>
    <xf numFmtId="176" fontId="4" fillId="11" borderId="117" xfId="3" applyNumberFormat="1" applyFont="1" applyFill="1" applyBorder="1" applyAlignment="1" applyProtection="1">
      <alignment horizontal="right" vertical="center" shrinkToFit="1"/>
    </xf>
    <xf numFmtId="0" fontId="4" fillId="0" borderId="115" xfId="1" applyFont="1" applyBorder="1" applyAlignment="1">
      <alignment horizontal="center" vertical="center" shrinkToFit="1"/>
    </xf>
    <xf numFmtId="0" fontId="4" fillId="0" borderId="116" xfId="1" applyFont="1" applyBorder="1" applyAlignment="1">
      <alignment horizontal="center" vertical="center" shrinkToFit="1"/>
    </xf>
    <xf numFmtId="176" fontId="4" fillId="11" borderId="79" xfId="3" applyNumberFormat="1" applyFont="1" applyFill="1" applyBorder="1" applyAlignment="1" applyProtection="1">
      <alignment horizontal="right" vertical="center" shrinkToFit="1"/>
    </xf>
    <xf numFmtId="176" fontId="4" fillId="5" borderId="89" xfId="3" applyNumberFormat="1" applyFont="1" applyFill="1" applyBorder="1" applyAlignment="1" applyProtection="1">
      <alignment vertical="center" shrinkToFit="1"/>
    </xf>
    <xf numFmtId="176" fontId="4" fillId="0" borderId="95" xfId="3" applyNumberFormat="1" applyFont="1" applyBorder="1" applyAlignment="1" applyProtection="1">
      <alignment vertical="center" shrinkToFit="1"/>
    </xf>
    <xf numFmtId="176" fontId="4" fillId="0" borderId="93" xfId="3" applyNumberFormat="1" applyFont="1" applyBorder="1" applyAlignment="1" applyProtection="1">
      <alignment vertical="center" shrinkToFit="1"/>
    </xf>
    <xf numFmtId="176" fontId="4" fillId="0" borderId="92" xfId="3" applyNumberFormat="1" applyFont="1" applyBorder="1" applyAlignment="1" applyProtection="1">
      <alignment vertical="center" shrinkToFit="1"/>
    </xf>
    <xf numFmtId="176" fontId="4" fillId="5" borderId="63" xfId="3" applyNumberFormat="1" applyFont="1" applyFill="1" applyBorder="1" applyAlignment="1" applyProtection="1">
      <alignment vertical="center" shrinkToFit="1"/>
    </xf>
    <xf numFmtId="0" fontId="8" fillId="11" borderId="93" xfId="1" applyFont="1" applyFill="1" applyBorder="1" applyAlignment="1">
      <alignment horizontal="center" vertical="center" wrapText="1"/>
    </xf>
    <xf numFmtId="0" fontId="44" fillId="0" borderId="0" xfId="0" applyFont="1">
      <alignment vertical="center"/>
    </xf>
    <xf numFmtId="0" fontId="4" fillId="0" borderId="0" xfId="0" applyFont="1" applyAlignment="1">
      <alignment horizontal="right" vertical="center"/>
    </xf>
    <xf numFmtId="0" fontId="4" fillId="0" borderId="33" xfId="1" applyFont="1" applyBorder="1">
      <alignment vertical="center"/>
    </xf>
    <xf numFmtId="179" fontId="8" fillId="10" borderId="143" xfId="1" applyNumberFormat="1" applyFont="1" applyFill="1" applyBorder="1" applyAlignment="1">
      <alignment horizontal="center" vertical="center" shrinkToFit="1"/>
    </xf>
    <xf numFmtId="176" fontId="8" fillId="10" borderId="144" xfId="1" applyNumberFormat="1" applyFont="1" applyFill="1" applyBorder="1">
      <alignment vertical="center"/>
    </xf>
    <xf numFmtId="179" fontId="8" fillId="10" borderId="33" xfId="1" applyNumberFormat="1" applyFont="1" applyFill="1" applyBorder="1" applyAlignment="1">
      <alignment horizontal="center" vertical="center" shrinkToFit="1"/>
    </xf>
    <xf numFmtId="176" fontId="8" fillId="10" borderId="159" xfId="1" applyNumberFormat="1" applyFont="1" applyFill="1" applyBorder="1">
      <alignment vertical="center"/>
    </xf>
    <xf numFmtId="0" fontId="42" fillId="5" borderId="61" xfId="1" applyFont="1" applyFill="1" applyBorder="1" applyAlignment="1">
      <alignment horizontal="center" vertical="center" wrapText="1"/>
    </xf>
    <xf numFmtId="0" fontId="21" fillId="0" borderId="0" xfId="2" applyFont="1" applyAlignment="1">
      <alignment horizontal="center" vertical="center" shrinkToFit="1"/>
    </xf>
    <xf numFmtId="176" fontId="4" fillId="10" borderId="153" xfId="1" applyNumberFormat="1" applyFont="1" applyFill="1" applyBorder="1" applyAlignment="1">
      <alignment horizontal="center" vertical="center" shrinkToFit="1"/>
    </xf>
    <xf numFmtId="176" fontId="4" fillId="10" borderId="154" xfId="1" applyNumberFormat="1" applyFont="1" applyFill="1" applyBorder="1" applyAlignment="1">
      <alignment horizontal="center" vertical="center" shrinkToFit="1"/>
    </xf>
    <xf numFmtId="181" fontId="8" fillId="10" borderId="32" xfId="1" applyNumberFormat="1" applyFont="1" applyFill="1" applyBorder="1" applyAlignment="1">
      <alignment horizontal="center" vertical="center" shrinkToFit="1"/>
    </xf>
    <xf numFmtId="176" fontId="4" fillId="10" borderId="165" xfId="1" applyNumberFormat="1" applyFont="1" applyFill="1" applyBorder="1" applyAlignment="1">
      <alignment vertical="center" shrinkToFit="1"/>
    </xf>
    <xf numFmtId="6" fontId="46" fillId="0" borderId="0" xfId="3" applyFont="1" applyFill="1" applyBorder="1" applyAlignment="1" applyProtection="1">
      <alignment horizontal="center" vertical="center" shrinkToFit="1"/>
    </xf>
    <xf numFmtId="3" fontId="46" fillId="0" borderId="0" xfId="3" applyNumberFormat="1" applyFont="1" applyFill="1" applyBorder="1" applyAlignment="1" applyProtection="1">
      <alignment vertical="center" shrinkToFit="1"/>
    </xf>
    <xf numFmtId="176" fontId="46" fillId="0" borderId="0" xfId="1" applyNumberFormat="1" applyFont="1" applyAlignment="1">
      <alignment horizontal="right" vertical="center" shrinkToFit="1"/>
    </xf>
    <xf numFmtId="176" fontId="46" fillId="0" borderId="0" xfId="1" applyNumberFormat="1" applyFont="1" applyAlignment="1">
      <alignment vertical="center" shrinkToFit="1"/>
    </xf>
    <xf numFmtId="3" fontId="46" fillId="0" borderId="0" xfId="1" applyNumberFormat="1" applyFont="1" applyAlignment="1">
      <alignment vertical="center" shrinkToFit="1"/>
    </xf>
    <xf numFmtId="0" fontId="4" fillId="11" borderId="125" xfId="1" applyFont="1" applyFill="1" applyBorder="1" applyAlignment="1">
      <alignment horizontal="center" vertical="center" wrapText="1"/>
    </xf>
    <xf numFmtId="176" fontId="4" fillId="11" borderId="115" xfId="3" applyNumberFormat="1" applyFont="1" applyFill="1" applyBorder="1" applyAlignment="1" applyProtection="1">
      <alignment vertical="center" shrinkToFit="1"/>
    </xf>
    <xf numFmtId="176" fontId="4" fillId="11" borderId="116" xfId="3" applyNumberFormat="1" applyFont="1" applyFill="1" applyBorder="1" applyAlignment="1" applyProtection="1">
      <alignment vertical="center" shrinkToFit="1"/>
    </xf>
    <xf numFmtId="3" fontId="43" fillId="6" borderId="135" xfId="3" applyNumberFormat="1" applyFont="1" applyFill="1" applyBorder="1" applyAlignment="1" applyProtection="1">
      <alignment vertical="center" shrinkToFit="1"/>
    </xf>
    <xf numFmtId="176" fontId="4" fillId="0" borderId="95" xfId="3" applyNumberFormat="1" applyFont="1" applyBorder="1" applyAlignment="1" applyProtection="1">
      <alignment horizontal="right" vertical="center" shrinkToFit="1"/>
    </xf>
    <xf numFmtId="176" fontId="4" fillId="0" borderId="92" xfId="3" applyNumberFormat="1" applyFont="1" applyBorder="1" applyAlignment="1" applyProtection="1">
      <alignment horizontal="right" vertical="center" shrinkToFit="1"/>
    </xf>
    <xf numFmtId="0" fontId="15" fillId="0" borderId="0" xfId="1" applyFont="1" applyAlignment="1">
      <alignment horizontal="center" vertical="top"/>
    </xf>
    <xf numFmtId="0" fontId="32" fillId="11" borderId="94" xfId="1" applyFont="1" applyFill="1" applyBorder="1" applyAlignment="1">
      <alignment horizontal="center" vertical="top" wrapText="1"/>
    </xf>
    <xf numFmtId="180" fontId="8" fillId="10" borderId="6" xfId="1" applyNumberFormat="1" applyFont="1" applyFill="1" applyBorder="1" applyAlignment="1">
      <alignment horizontal="center" vertical="top" wrapText="1" shrinkToFit="1"/>
    </xf>
    <xf numFmtId="0" fontId="0" fillId="0" borderId="0" xfId="0" applyAlignment="1">
      <alignment vertical="top"/>
    </xf>
    <xf numFmtId="0" fontId="32" fillId="5" borderId="64" xfId="1" applyFont="1" applyFill="1" applyBorder="1" applyAlignment="1">
      <alignment horizontal="center" vertical="top" wrapText="1"/>
    </xf>
    <xf numFmtId="0" fontId="32" fillId="11" borderId="107" xfId="1" applyFont="1" applyFill="1" applyBorder="1" applyAlignment="1">
      <alignment horizontal="center" vertical="top" wrapText="1"/>
    </xf>
    <xf numFmtId="0" fontId="32" fillId="11" borderId="12" xfId="1" applyFont="1" applyFill="1" applyBorder="1" applyAlignment="1">
      <alignment horizontal="center" vertical="top" shrinkToFit="1"/>
    </xf>
    <xf numFmtId="0" fontId="32" fillId="11" borderId="64" xfId="1" applyFont="1" applyFill="1" applyBorder="1" applyAlignment="1">
      <alignment horizontal="center" vertical="top"/>
    </xf>
    <xf numFmtId="0" fontId="31" fillId="11" borderId="64" xfId="1" applyFont="1" applyFill="1" applyBorder="1" applyAlignment="1">
      <alignment horizontal="center" vertical="top" wrapText="1"/>
    </xf>
    <xf numFmtId="0" fontId="31" fillId="11" borderId="96" xfId="1" applyFont="1" applyFill="1" applyBorder="1" applyAlignment="1">
      <alignment horizontal="center" vertical="top" wrapText="1"/>
    </xf>
    <xf numFmtId="0" fontId="31" fillId="5" borderId="64" xfId="1" applyFont="1" applyFill="1" applyBorder="1" applyAlignment="1">
      <alignment horizontal="center" vertical="top"/>
    </xf>
    <xf numFmtId="0" fontId="31" fillId="11" borderId="12" xfId="1" applyFont="1" applyFill="1" applyBorder="1" applyAlignment="1">
      <alignment horizontal="center" vertical="top"/>
    </xf>
    <xf numFmtId="0" fontId="32" fillId="11" borderId="96" xfId="1" applyFont="1" applyFill="1" applyBorder="1" applyAlignment="1">
      <alignment horizontal="center" vertical="top" wrapText="1"/>
    </xf>
    <xf numFmtId="0" fontId="32" fillId="5" borderId="64" xfId="1" applyFont="1" applyFill="1" applyBorder="1" applyAlignment="1">
      <alignment horizontal="center" vertical="top"/>
    </xf>
    <xf numFmtId="0" fontId="32" fillId="11" borderId="12" xfId="1" applyFont="1" applyFill="1" applyBorder="1" applyAlignment="1">
      <alignment horizontal="center" vertical="top"/>
    </xf>
    <xf numFmtId="6" fontId="4" fillId="0" borderId="0" xfId="3" applyFont="1" applyBorder="1" applyAlignment="1" applyProtection="1">
      <alignment vertical="center" wrapText="1"/>
    </xf>
    <xf numFmtId="0" fontId="0" fillId="0" borderId="18" xfId="0" applyBorder="1">
      <alignment vertical="center"/>
    </xf>
    <xf numFmtId="0" fontId="4" fillId="0" borderId="18" xfId="0" applyFont="1" applyBorder="1" applyAlignment="1"/>
    <xf numFmtId="0" fontId="4" fillId="0" borderId="0" xfId="0" applyFont="1" applyAlignment="1"/>
    <xf numFmtId="0" fontId="38" fillId="0" borderId="46" xfId="0" applyFont="1" applyBorder="1">
      <alignment vertical="center"/>
    </xf>
    <xf numFmtId="0" fontId="4" fillId="0" borderId="0" xfId="0" applyFont="1" applyAlignment="1">
      <alignment horizontal="right" vertical="center" shrinkToFit="1"/>
    </xf>
    <xf numFmtId="0" fontId="7" fillId="0" borderId="63" xfId="2" applyFont="1" applyBorder="1" applyAlignment="1">
      <alignment horizontal="center" vertical="center" shrinkToFit="1"/>
    </xf>
    <xf numFmtId="49" fontId="6" fillId="0" borderId="168" xfId="2" applyNumberFormat="1" applyFont="1" applyBorder="1" applyAlignment="1">
      <alignment horizontal="center" vertical="center" shrinkToFit="1"/>
    </xf>
    <xf numFmtId="49" fontId="6" fillId="0" borderId="122" xfId="2" applyNumberFormat="1" applyFont="1" applyBorder="1" applyAlignment="1">
      <alignment horizontal="center" vertical="center" shrinkToFit="1"/>
    </xf>
    <xf numFmtId="49" fontId="4" fillId="0" borderId="168" xfId="0" applyNumberFormat="1" applyFont="1" applyBorder="1" applyAlignment="1">
      <alignment horizontal="center" vertical="center"/>
    </xf>
    <xf numFmtId="49" fontId="4" fillId="0" borderId="122" xfId="0" applyNumberFormat="1" applyFont="1" applyBorder="1" applyAlignment="1">
      <alignment horizontal="center" vertical="center"/>
    </xf>
    <xf numFmtId="49" fontId="4" fillId="0" borderId="169" xfId="0" applyNumberFormat="1" applyFont="1" applyBorder="1" applyAlignment="1">
      <alignment horizontal="center" vertical="center"/>
    </xf>
    <xf numFmtId="0" fontId="4" fillId="0" borderId="0" xfId="1" applyFont="1" applyAlignment="1">
      <alignment horizontal="center" vertical="center" shrinkToFit="1"/>
    </xf>
    <xf numFmtId="6" fontId="4" fillId="0" borderId="0" xfId="3" applyFont="1" applyFill="1" applyBorder="1" applyAlignment="1" applyProtection="1">
      <alignment vertical="center" wrapText="1"/>
    </xf>
    <xf numFmtId="0" fontId="5" fillId="10" borderId="140" xfId="1" applyFont="1" applyFill="1" applyBorder="1" applyAlignment="1">
      <alignment horizontal="center" vertical="center" wrapText="1" shrinkToFit="1"/>
    </xf>
    <xf numFmtId="0" fontId="5" fillId="10" borderId="0" xfId="1" applyFont="1" applyFill="1" applyAlignment="1">
      <alignment horizontal="center" vertical="center" wrapText="1" shrinkToFit="1"/>
    </xf>
    <xf numFmtId="0" fontId="16" fillId="0" borderId="0" xfId="0" applyFont="1" applyAlignment="1">
      <alignment horizontal="center" vertical="center"/>
    </xf>
    <xf numFmtId="0" fontId="30" fillId="0" borderId="0" xfId="2" applyFont="1" applyAlignment="1">
      <alignment horizontal="left" vertical="center" wrapText="1"/>
    </xf>
    <xf numFmtId="0" fontId="35" fillId="0" borderId="12" xfId="2" applyFont="1" applyBorder="1" applyAlignment="1">
      <alignment vertical="center" shrinkToFit="1"/>
    </xf>
    <xf numFmtId="0" fontId="51" fillId="0" borderId="63" xfId="1" applyFont="1" applyBorder="1" applyAlignment="1">
      <alignment horizontal="center" vertical="center"/>
    </xf>
    <xf numFmtId="0" fontId="25" fillId="0" borderId="0" xfId="1" applyFont="1" applyAlignment="1">
      <alignment horizontal="center" vertical="center"/>
    </xf>
    <xf numFmtId="0" fontId="51" fillId="0" borderId="0" xfId="1" applyFont="1" applyAlignment="1">
      <alignment horizontal="center" vertical="center"/>
    </xf>
    <xf numFmtId="176" fontId="4" fillId="5" borderId="62" xfId="3" applyNumberFormat="1" applyFont="1" applyFill="1" applyBorder="1" applyAlignment="1" applyProtection="1">
      <alignment vertical="center" shrinkToFit="1"/>
    </xf>
    <xf numFmtId="49" fontId="6" fillId="0" borderId="169" xfId="1" applyNumberFormat="1" applyFont="1" applyBorder="1" applyAlignment="1">
      <alignment horizontal="center" vertical="center"/>
    </xf>
    <xf numFmtId="0" fontId="32" fillId="11" borderId="127" xfId="1" applyFont="1" applyFill="1" applyBorder="1" applyAlignment="1">
      <alignment horizontal="center" vertical="top" wrapText="1"/>
    </xf>
    <xf numFmtId="0" fontId="32" fillId="5" borderId="96" xfId="1" applyFont="1" applyFill="1" applyBorder="1" applyAlignment="1">
      <alignment horizontal="center" vertical="top" wrapText="1"/>
    </xf>
    <xf numFmtId="176" fontId="4" fillId="0" borderId="97" xfId="3" applyNumberFormat="1" applyFont="1" applyBorder="1" applyAlignment="1" applyProtection="1">
      <alignment horizontal="right" vertical="center" shrinkToFit="1"/>
    </xf>
    <xf numFmtId="180" fontId="41" fillId="10" borderId="7" xfId="1" applyNumberFormat="1" applyFont="1" applyFill="1" applyBorder="1" applyAlignment="1">
      <alignment horizontal="center" vertical="center" wrapText="1" shrinkToFit="1"/>
    </xf>
    <xf numFmtId="0" fontId="56" fillId="0" borderId="63" xfId="4" applyFont="1" applyBorder="1" applyAlignment="1">
      <alignment horizontal="center" vertical="center"/>
    </xf>
    <xf numFmtId="0" fontId="58" fillId="0" borderId="0" xfId="4" applyFont="1">
      <alignment vertical="center"/>
    </xf>
    <xf numFmtId="0" fontId="58" fillId="0" borderId="0" xfId="4" applyFont="1" applyAlignment="1">
      <alignment horizontal="center" vertical="center"/>
    </xf>
    <xf numFmtId="0" fontId="59" fillId="0" borderId="0" xfId="4" applyFont="1">
      <alignment vertical="center"/>
    </xf>
    <xf numFmtId="0" fontId="59" fillId="0" borderId="63" xfId="4" applyFont="1" applyBorder="1">
      <alignment vertical="center"/>
    </xf>
    <xf numFmtId="0" fontId="59" fillId="0" borderId="168" xfId="4" applyFont="1" applyBorder="1" applyAlignment="1">
      <alignment horizontal="center" vertical="center"/>
    </xf>
    <xf numFmtId="0" fontId="59" fillId="0" borderId="60" xfId="4" applyFont="1" applyBorder="1" applyAlignment="1">
      <alignment horizontal="center" vertical="center"/>
    </xf>
    <xf numFmtId="0" fontId="59" fillId="0" borderId="122" xfId="4" applyFont="1" applyBorder="1" applyAlignment="1">
      <alignment horizontal="center" vertical="center"/>
    </xf>
    <xf numFmtId="0" fontId="59" fillId="0" borderId="183" xfId="4" applyFont="1" applyBorder="1" applyAlignment="1">
      <alignment horizontal="center" vertical="center"/>
    </xf>
    <xf numFmtId="0" fontId="59" fillId="0" borderId="169" xfId="4" applyFont="1" applyBorder="1" applyAlignment="1">
      <alignment horizontal="center" vertical="center"/>
    </xf>
    <xf numFmtId="0" fontId="59" fillId="0" borderId="0" xfId="4" applyFont="1" applyAlignment="1">
      <alignment horizontal="center" vertical="center"/>
    </xf>
    <xf numFmtId="0" fontId="59" fillId="0" borderId="63" xfId="4" applyFont="1" applyBorder="1" applyAlignment="1">
      <alignment horizontal="center" vertical="center"/>
    </xf>
    <xf numFmtId="0" fontId="59" fillId="0" borderId="243" xfId="4" applyFont="1" applyBorder="1" applyAlignment="1">
      <alignment horizontal="center" vertical="center"/>
    </xf>
    <xf numFmtId="0" fontId="59" fillId="0" borderId="243" xfId="4" applyFont="1" applyBorder="1">
      <alignment vertical="center"/>
    </xf>
    <xf numFmtId="0" fontId="59" fillId="0" borderId="247" xfId="4" applyFont="1" applyBorder="1" applyAlignment="1">
      <alignment horizontal="center" vertical="center"/>
    </xf>
    <xf numFmtId="0" fontId="59" fillId="0" borderId="247" xfId="4" applyFont="1" applyBorder="1">
      <alignment vertical="center"/>
    </xf>
    <xf numFmtId="0" fontId="59" fillId="0" borderId="62" xfId="4" applyFont="1" applyBorder="1" applyAlignment="1">
      <alignment horizontal="center" vertical="center"/>
    </xf>
    <xf numFmtId="0" fontId="59" fillId="0" borderId="62" xfId="4" applyFont="1" applyBorder="1">
      <alignment vertical="center"/>
    </xf>
    <xf numFmtId="0" fontId="58" fillId="0" borderId="25" xfId="4" applyFont="1" applyBorder="1">
      <alignment vertical="center"/>
    </xf>
    <xf numFmtId="0" fontId="59" fillId="11" borderId="63" xfId="4" applyFont="1" applyFill="1" applyBorder="1" applyAlignment="1">
      <alignment horizontal="center" vertical="center"/>
    </xf>
    <xf numFmtId="0" fontId="59" fillId="6" borderId="63" xfId="4" applyFont="1" applyFill="1" applyBorder="1" applyAlignment="1">
      <alignment horizontal="center" vertical="center" wrapText="1"/>
    </xf>
    <xf numFmtId="0" fontId="63" fillId="2" borderId="63" xfId="4" applyFont="1" applyFill="1" applyBorder="1">
      <alignment vertical="center"/>
    </xf>
    <xf numFmtId="0" fontId="58" fillId="2" borderId="18" xfId="4" applyFont="1" applyFill="1" applyBorder="1">
      <alignment vertical="center"/>
    </xf>
    <xf numFmtId="0" fontId="16" fillId="0" borderId="46" xfId="0" applyFont="1" applyBorder="1" applyAlignment="1">
      <alignment horizontal="center" vertical="center"/>
    </xf>
    <xf numFmtId="0" fontId="38" fillId="0" borderId="46" xfId="0" applyFont="1" applyBorder="1" applyAlignment="1">
      <alignment horizontal="center" vertical="center"/>
    </xf>
    <xf numFmtId="49" fontId="4" fillId="0" borderId="0" xfId="0" applyNumberFormat="1" applyFont="1" applyAlignment="1">
      <alignment horizontal="center" vertical="center" shrinkToFit="1"/>
    </xf>
    <xf numFmtId="0" fontId="4" fillId="0" borderId="0" xfId="0" applyFont="1" applyAlignment="1">
      <alignment horizontal="center" vertical="center" shrinkToFit="1"/>
    </xf>
    <xf numFmtId="0" fontId="8" fillId="0" borderId="63" xfId="0" applyFont="1" applyBorder="1" applyAlignment="1">
      <alignment horizontal="center" vertical="center"/>
    </xf>
    <xf numFmtId="0" fontId="4" fillId="0" borderId="14" xfId="0" applyFont="1" applyBorder="1" applyAlignment="1">
      <alignment vertical="center" shrinkToFit="1"/>
    </xf>
    <xf numFmtId="0" fontId="4" fillId="0" borderId="10" xfId="0" applyFont="1" applyBorder="1" applyAlignment="1">
      <alignment vertical="center" shrinkToFit="1"/>
    </xf>
    <xf numFmtId="0" fontId="4" fillId="0" borderId="23" xfId="0" applyFont="1" applyBorder="1" applyAlignment="1">
      <alignment vertical="center" shrinkToFit="1"/>
    </xf>
    <xf numFmtId="0" fontId="4" fillId="0" borderId="21" xfId="0" applyFont="1" applyBorder="1" applyAlignment="1">
      <alignment vertical="center" shrinkToFit="1"/>
    </xf>
    <xf numFmtId="0" fontId="8" fillId="0" borderId="10" xfId="0" applyFont="1" applyBorder="1" applyAlignment="1">
      <alignment vertical="center" shrinkToFit="1"/>
    </xf>
    <xf numFmtId="0" fontId="8" fillId="0" borderId="11" xfId="0" applyFont="1" applyBorder="1" applyAlignment="1">
      <alignment vertical="center" shrinkToFit="1"/>
    </xf>
    <xf numFmtId="0" fontId="8" fillId="0" borderId="21" xfId="0" applyFont="1" applyBorder="1" applyAlignment="1">
      <alignment vertical="center" shrinkToFit="1"/>
    </xf>
    <xf numFmtId="0" fontId="8" fillId="0" borderId="22" xfId="0" applyFont="1" applyBorder="1" applyAlignment="1">
      <alignment vertical="center" shrinkToFit="1"/>
    </xf>
    <xf numFmtId="0" fontId="6" fillId="0" borderId="0" xfId="0" applyFont="1" applyAlignment="1">
      <alignment horizontal="center" shrinkToFit="1"/>
    </xf>
    <xf numFmtId="0" fontId="8" fillId="0" borderId="0" xfId="0" applyFont="1" applyAlignment="1">
      <alignment horizontal="left" wrapText="1"/>
    </xf>
    <xf numFmtId="0" fontId="8" fillId="0" borderId="14" xfId="0" applyFont="1" applyBorder="1" applyAlignment="1">
      <alignment horizontal="distributed" vertical="center" shrinkToFit="1"/>
    </xf>
    <xf numFmtId="0" fontId="8" fillId="0" borderId="10" xfId="0" applyFont="1" applyBorder="1" applyAlignment="1">
      <alignment horizontal="distributed" vertical="center" shrinkToFit="1"/>
    </xf>
    <xf numFmtId="0" fontId="8" fillId="0" borderId="11" xfId="0" applyFont="1" applyBorder="1" applyAlignment="1">
      <alignment horizontal="distributed" vertical="center" shrinkToFit="1"/>
    </xf>
    <xf numFmtId="0" fontId="8" fillId="0" borderId="23" xfId="0" applyFont="1" applyBorder="1" applyAlignment="1">
      <alignment horizontal="distributed" vertical="center" shrinkToFit="1"/>
    </xf>
    <xf numFmtId="0" fontId="8" fillId="0" borderId="21" xfId="0" applyFont="1" applyBorder="1" applyAlignment="1">
      <alignment horizontal="distributed" vertical="center" shrinkToFit="1"/>
    </xf>
    <xf numFmtId="0" fontId="8" fillId="0" borderId="22" xfId="0" applyFont="1" applyBorder="1" applyAlignment="1">
      <alignment horizontal="distributed" vertical="center" shrinkToFit="1"/>
    </xf>
    <xf numFmtId="0" fontId="11" fillId="0" borderId="10"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0" fontId="8" fillId="0" borderId="15" xfId="0" applyFont="1" applyBorder="1" applyAlignment="1">
      <alignment horizontal="distributed" vertical="center" shrinkToFit="1"/>
    </xf>
    <xf numFmtId="0" fontId="8" fillId="0" borderId="0" xfId="0" applyFont="1" applyAlignment="1">
      <alignment horizontal="distributed" vertical="center" shrinkToFit="1"/>
    </xf>
    <xf numFmtId="0" fontId="4" fillId="0" borderId="11" xfId="0" applyFont="1" applyBorder="1" applyAlignment="1">
      <alignment vertical="center" shrinkToFit="1"/>
    </xf>
    <xf numFmtId="0" fontId="4" fillId="0" borderId="22" xfId="0" applyFont="1" applyBorder="1" applyAlignment="1">
      <alignment vertical="center" shrinkToFit="1"/>
    </xf>
    <xf numFmtId="0" fontId="8" fillId="0" borderId="14" xfId="0" applyFont="1" applyBorder="1" applyAlignment="1">
      <alignment horizontal="distributed" vertical="center" wrapText="1" shrinkToFit="1"/>
    </xf>
    <xf numFmtId="0" fontId="8" fillId="0" borderId="10" xfId="0" applyFont="1" applyBorder="1" applyAlignment="1">
      <alignment horizontal="distributed" vertical="center" wrapText="1" shrinkToFit="1"/>
    </xf>
    <xf numFmtId="0" fontId="8" fillId="0" borderId="11" xfId="0" applyFont="1" applyBorder="1" applyAlignment="1">
      <alignment horizontal="distributed" vertical="center" wrapText="1" shrinkToFit="1"/>
    </xf>
    <xf numFmtId="0" fontId="8" fillId="0" borderId="15" xfId="0" applyFont="1" applyBorder="1" applyAlignment="1">
      <alignment horizontal="distributed" vertical="center" wrapText="1" shrinkToFit="1"/>
    </xf>
    <xf numFmtId="0" fontId="8" fillId="0" borderId="0" xfId="0" applyFont="1" applyAlignment="1">
      <alignment horizontal="distributed" vertical="center" wrapText="1" shrinkToFit="1"/>
    </xf>
    <xf numFmtId="0" fontId="8" fillId="0" borderId="13" xfId="0" applyFont="1" applyBorder="1" applyAlignment="1">
      <alignment horizontal="distributed" vertical="center" wrapText="1" shrinkToFit="1"/>
    </xf>
    <xf numFmtId="0" fontId="8" fillId="0" borderId="23" xfId="0" applyFont="1" applyBorder="1" applyAlignment="1">
      <alignment horizontal="distributed" vertical="center" wrapText="1" shrinkToFit="1"/>
    </xf>
    <xf numFmtId="0" fontId="8" fillId="0" borderId="21" xfId="0" applyFont="1" applyBorder="1" applyAlignment="1">
      <alignment horizontal="distributed" vertical="center" wrapText="1" shrinkToFit="1"/>
    </xf>
    <xf numFmtId="0" fontId="8" fillId="0" borderId="22" xfId="0" applyFont="1" applyBorder="1" applyAlignment="1">
      <alignment horizontal="distributed" vertical="center" wrapText="1" shrinkToFit="1"/>
    </xf>
    <xf numFmtId="0" fontId="4" fillId="0" borderId="14"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23" xfId="0" applyFont="1" applyBorder="1" applyAlignment="1">
      <alignment horizontal="left" vertical="center" shrinkToFit="1"/>
    </xf>
    <xf numFmtId="0" fontId="4" fillId="0" borderId="21" xfId="0" applyFont="1" applyBorder="1" applyAlignment="1">
      <alignment horizontal="left" vertical="center" shrinkToFit="1"/>
    </xf>
    <xf numFmtId="0" fontId="4" fillId="0" borderId="9" xfId="0" applyFont="1" applyBorder="1" applyAlignment="1">
      <alignment vertical="center" shrinkToFit="1"/>
    </xf>
    <xf numFmtId="0" fontId="4" fillId="0" borderId="12" xfId="0" applyFont="1" applyBorder="1" applyAlignment="1">
      <alignment vertical="center" shrinkToFit="1"/>
    </xf>
    <xf numFmtId="0" fontId="4" fillId="0" borderId="0" xfId="0" applyFont="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0" xfId="0" applyFont="1" applyAlignment="1">
      <alignment horizontal="right" vertical="center"/>
    </xf>
    <xf numFmtId="0" fontId="4" fillId="0" borderId="10" xfId="0" applyFont="1" applyBorder="1" applyAlignment="1">
      <alignment vertical="top" shrinkToFit="1"/>
    </xf>
    <xf numFmtId="0" fontId="4" fillId="0" borderId="11" xfId="0" applyFont="1" applyBorder="1" applyAlignment="1">
      <alignment vertical="top" shrinkToFit="1"/>
    </xf>
    <xf numFmtId="0" fontId="4" fillId="0" borderId="21" xfId="0" applyFont="1" applyBorder="1" applyAlignment="1">
      <alignment vertical="top" shrinkToFit="1"/>
    </xf>
    <xf numFmtId="0" fontId="4" fillId="0" borderId="22" xfId="0" applyFont="1" applyBorder="1" applyAlignment="1">
      <alignment vertical="top" shrinkToFit="1"/>
    </xf>
    <xf numFmtId="0" fontId="4" fillId="0" borderId="13" xfId="0" applyFont="1" applyBorder="1" applyAlignment="1">
      <alignment vertical="center" shrinkToFit="1"/>
    </xf>
    <xf numFmtId="0" fontId="39" fillId="0" borderId="32" xfId="0" applyFont="1" applyBorder="1" applyAlignment="1">
      <alignment horizontal="center" vertical="center" shrinkToFit="1"/>
    </xf>
    <xf numFmtId="0" fontId="39" fillId="0" borderId="33" xfId="0" applyFont="1" applyBorder="1" applyAlignment="1">
      <alignment horizontal="center" vertical="center" shrinkToFit="1"/>
    </xf>
    <xf numFmtId="0" fontId="39" fillId="0" borderId="34" xfId="0" applyFont="1" applyBorder="1" applyAlignment="1">
      <alignment horizontal="center" vertical="center" shrinkToFit="1"/>
    </xf>
    <xf numFmtId="0" fontId="39" fillId="0" borderId="6" xfId="0" applyFont="1" applyBorder="1" applyAlignment="1">
      <alignment horizontal="center" vertical="center" shrinkToFit="1"/>
    </xf>
    <xf numFmtId="0" fontId="39" fillId="0" borderId="7" xfId="0" applyFont="1" applyBorder="1" applyAlignment="1">
      <alignment horizontal="center" vertical="center" shrinkToFit="1"/>
    </xf>
    <xf numFmtId="0" fontId="39" fillId="0" borderId="8" xfId="0" applyFont="1" applyBorder="1" applyAlignment="1">
      <alignment horizontal="center" vertical="center" shrinkToFit="1"/>
    </xf>
    <xf numFmtId="0" fontId="43" fillId="0" borderId="46" xfId="0" applyFont="1" applyBorder="1" applyAlignment="1">
      <alignment horizontal="center" vertical="center"/>
    </xf>
    <xf numFmtId="0" fontId="11" fillId="0" borderId="0" xfId="0" applyFont="1" applyAlignment="1">
      <alignment vertical="center" shrinkToFit="1"/>
    </xf>
    <xf numFmtId="0" fontId="4" fillId="0" borderId="40" xfId="0" applyFont="1" applyBorder="1" applyAlignment="1">
      <alignment horizontal="right" vertical="center" shrinkToFit="1"/>
    </xf>
    <xf numFmtId="0" fontId="4" fillId="0" borderId="25" xfId="0" applyFont="1" applyBorder="1" applyAlignment="1">
      <alignment horizontal="right" vertical="center" shrinkToFit="1"/>
    </xf>
    <xf numFmtId="0" fontId="4" fillId="0" borderId="36" xfId="0" applyFont="1" applyBorder="1" applyAlignment="1">
      <alignment horizontal="right" vertical="center" shrinkToFit="1"/>
    </xf>
    <xf numFmtId="0" fontId="4" fillId="0" borderId="41" xfId="0" applyFont="1" applyBorder="1" applyAlignment="1">
      <alignment horizontal="right" vertical="center" shrinkToFit="1"/>
    </xf>
    <xf numFmtId="0" fontId="4" fillId="0" borderId="5" xfId="0" applyFont="1" applyBorder="1" applyAlignment="1">
      <alignment horizontal="right" vertical="center" shrinkToFit="1"/>
    </xf>
    <xf numFmtId="0" fontId="4" fillId="0" borderId="37" xfId="0" applyFont="1" applyBorder="1" applyAlignment="1">
      <alignment horizontal="right" vertical="center" shrinkToFit="1"/>
    </xf>
    <xf numFmtId="0" fontId="4" fillId="0" borderId="20" xfId="0" applyFont="1" applyBorder="1" applyAlignment="1">
      <alignment vertical="center" shrinkToFit="1"/>
    </xf>
    <xf numFmtId="0" fontId="4" fillId="0" borderId="24"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5" xfId="0" applyFont="1" applyBorder="1" applyAlignment="1">
      <alignment horizontal="center" vertical="center" shrinkToFit="1"/>
    </xf>
    <xf numFmtId="0" fontId="12" fillId="0" borderId="0" xfId="0" applyFont="1" applyAlignment="1">
      <alignment horizontal="center" vertical="center"/>
    </xf>
    <xf numFmtId="0" fontId="16" fillId="0" borderId="0" xfId="0" applyFont="1" applyAlignment="1">
      <alignment horizontal="center" vertical="center"/>
    </xf>
    <xf numFmtId="0" fontId="4" fillId="0" borderId="19" xfId="0" applyFont="1" applyBorder="1" applyAlignment="1">
      <alignment vertical="center" shrinkToFit="1"/>
    </xf>
    <xf numFmtId="0" fontId="4" fillId="0" borderId="26"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18" xfId="0" applyFont="1" applyBorder="1" applyAlignment="1">
      <alignment horizontal="right"/>
    </xf>
    <xf numFmtId="176" fontId="4" fillId="0" borderId="14" xfId="0" applyNumberFormat="1" applyFont="1" applyBorder="1" applyAlignment="1">
      <alignment horizontal="center" vertical="center" shrinkToFit="1"/>
    </xf>
    <xf numFmtId="176" fontId="4" fillId="0" borderId="10" xfId="0" applyNumberFormat="1" applyFont="1" applyBorder="1" applyAlignment="1">
      <alignment horizontal="center" vertical="center" shrinkToFit="1"/>
    </xf>
    <xf numFmtId="176" fontId="4" fillId="0" borderId="15" xfId="0" applyNumberFormat="1" applyFont="1" applyBorder="1" applyAlignment="1">
      <alignment horizontal="center" vertical="center" shrinkToFit="1"/>
    </xf>
    <xf numFmtId="176" fontId="4" fillId="0" borderId="0" xfId="0" applyNumberFormat="1" applyFont="1" applyAlignment="1">
      <alignment horizontal="center" vertical="center" shrinkToFit="1"/>
    </xf>
    <xf numFmtId="176" fontId="4" fillId="0" borderId="45" xfId="0" applyNumberFormat="1" applyFont="1" applyBorder="1" applyAlignment="1">
      <alignment horizontal="center" vertical="center" shrinkToFit="1"/>
    </xf>
    <xf numFmtId="176" fontId="4" fillId="0" borderId="18" xfId="0" applyNumberFormat="1" applyFont="1" applyBorder="1" applyAlignment="1">
      <alignment horizontal="center" vertical="center" shrinkToFit="1"/>
    </xf>
    <xf numFmtId="176" fontId="4" fillId="0" borderId="42" xfId="0" applyNumberFormat="1" applyFont="1" applyBorder="1" applyAlignment="1">
      <alignment horizontal="center" vertical="center" shrinkToFit="1"/>
    </xf>
    <xf numFmtId="176" fontId="4" fillId="0" borderId="4" xfId="0" applyNumberFormat="1" applyFont="1" applyBorder="1" applyAlignment="1">
      <alignment horizontal="center" vertical="center" shrinkToFit="1"/>
    </xf>
    <xf numFmtId="176" fontId="4" fillId="0" borderId="38" xfId="0" applyNumberFormat="1" applyFont="1" applyBorder="1" applyAlignment="1">
      <alignment horizontal="center" vertical="center" shrinkToFit="1"/>
    </xf>
    <xf numFmtId="176" fontId="4" fillId="0" borderId="44" xfId="0" applyNumberFormat="1" applyFont="1" applyBorder="1" applyAlignment="1">
      <alignment horizontal="center" vertical="center" shrinkToFit="1"/>
    </xf>
    <xf numFmtId="176" fontId="4" fillId="0" borderId="16" xfId="0" applyNumberFormat="1" applyFont="1" applyBorder="1" applyAlignment="1">
      <alignment horizontal="center" vertical="center" shrinkToFit="1"/>
    </xf>
    <xf numFmtId="176" fontId="4" fillId="0" borderId="39" xfId="0" applyNumberFormat="1" applyFont="1" applyBorder="1" applyAlignment="1">
      <alignment horizontal="center" vertical="center" shrinkToFit="1"/>
    </xf>
    <xf numFmtId="176" fontId="4" fillId="0" borderId="23" xfId="0" applyNumberFormat="1" applyFont="1" applyBorder="1" applyAlignment="1">
      <alignment horizontal="center" vertical="center" shrinkToFit="1"/>
    </xf>
    <xf numFmtId="176" fontId="4" fillId="0" borderId="21" xfId="0" applyNumberFormat="1" applyFont="1" applyBorder="1" applyAlignment="1">
      <alignment horizontal="center" vertical="center" shrinkToFit="1"/>
    </xf>
    <xf numFmtId="176" fontId="4" fillId="0" borderId="43" xfId="0" applyNumberFormat="1" applyFont="1" applyBorder="1" applyAlignment="1">
      <alignment horizontal="center" vertical="center" shrinkToFit="1"/>
    </xf>
    <xf numFmtId="0" fontId="4" fillId="0" borderId="46" xfId="0" applyFont="1" applyBorder="1" applyAlignment="1">
      <alignment horizontal="center" vertical="center" shrinkToFit="1"/>
    </xf>
    <xf numFmtId="0" fontId="4" fillId="0" borderId="166" xfId="0" applyFont="1" applyBorder="1" applyAlignment="1">
      <alignment horizontal="center" vertical="center" shrinkToFit="1"/>
    </xf>
    <xf numFmtId="0" fontId="4" fillId="0" borderId="1" xfId="0" applyFont="1" applyBorder="1" applyAlignment="1">
      <alignment horizontal="right" vertical="center" shrinkToFit="1"/>
    </xf>
    <xf numFmtId="0" fontId="4" fillId="0" borderId="2" xfId="0" applyFont="1" applyBorder="1" applyAlignment="1">
      <alignment horizontal="right" vertical="center" shrinkToFit="1"/>
    </xf>
    <xf numFmtId="0" fontId="4" fillId="0" borderId="46" xfId="0" applyFont="1" applyBorder="1" applyAlignment="1">
      <alignment horizontal="right" vertical="center" shrinkToFit="1"/>
    </xf>
    <xf numFmtId="0" fontId="4" fillId="0" borderId="98" xfId="0" applyFont="1" applyBorder="1" applyAlignment="1">
      <alignment horizontal="right" vertical="center" shrinkToFit="1"/>
    </xf>
    <xf numFmtId="0" fontId="4" fillId="0" borderId="98" xfId="0" applyFont="1" applyBorder="1" applyAlignment="1">
      <alignment horizontal="center" vertical="center" shrinkToFit="1"/>
    </xf>
    <xf numFmtId="0" fontId="4" fillId="0" borderId="167" xfId="0" applyFont="1" applyBorder="1" applyAlignment="1">
      <alignment horizontal="center" vertical="center" shrinkToFit="1"/>
    </xf>
    <xf numFmtId="0" fontId="59" fillId="0" borderId="65" xfId="4" applyFont="1" applyBorder="1" applyAlignment="1">
      <alignment horizontal="left" vertical="center"/>
    </xf>
    <xf numFmtId="0" fontId="59" fillId="0" borderId="60" xfId="4" applyFont="1" applyBorder="1" applyAlignment="1">
      <alignment horizontal="left" vertical="center"/>
    </xf>
    <xf numFmtId="0" fontId="59" fillId="0" borderId="90" xfId="4" applyFont="1" applyBorder="1" applyAlignment="1">
      <alignment horizontal="left" vertical="center"/>
    </xf>
    <xf numFmtId="0" fontId="59" fillId="0" borderId="18" xfId="4" applyFont="1" applyBorder="1" applyAlignment="1">
      <alignment horizontal="center" vertical="center"/>
    </xf>
    <xf numFmtId="0" fontId="59" fillId="11" borderId="65" xfId="4" applyFont="1" applyFill="1" applyBorder="1" applyAlignment="1">
      <alignment horizontal="center" vertical="center" wrapText="1"/>
    </xf>
    <xf numFmtId="0" fontId="59" fillId="11" borderId="60" xfId="4" applyFont="1" applyFill="1" applyBorder="1" applyAlignment="1">
      <alignment horizontal="center" vertical="center" wrapText="1"/>
    </xf>
    <xf numFmtId="0" fontId="59" fillId="11" borderId="90" xfId="4" applyFont="1" applyFill="1" applyBorder="1" applyAlignment="1">
      <alignment horizontal="center" vertical="center" wrapText="1"/>
    </xf>
    <xf numFmtId="0" fontId="59" fillId="6" borderId="63" xfId="4" applyFont="1" applyFill="1" applyBorder="1" applyAlignment="1">
      <alignment horizontal="center" vertical="center"/>
    </xf>
    <xf numFmtId="0" fontId="59" fillId="0" borderId="240" xfId="4" applyFont="1" applyBorder="1" applyAlignment="1">
      <alignment horizontal="center" vertical="center"/>
    </xf>
    <xf numFmtId="0" fontId="59" fillId="0" borderId="241" xfId="4" applyFont="1" applyBorder="1" applyAlignment="1">
      <alignment horizontal="center" vertical="center"/>
    </xf>
    <xf numFmtId="0" fontId="59" fillId="0" borderId="242" xfId="4" applyFont="1" applyBorder="1" applyAlignment="1">
      <alignment horizontal="center" vertical="center"/>
    </xf>
    <xf numFmtId="0" fontId="59" fillId="6" borderId="61" xfId="4" applyFont="1" applyFill="1" applyBorder="1" applyAlignment="1">
      <alignment horizontal="center" vertical="center"/>
    </xf>
    <xf numFmtId="0" fontId="59" fillId="6" borderId="64" xfId="4" applyFont="1" applyFill="1" applyBorder="1" applyAlignment="1">
      <alignment horizontal="center" vertical="center"/>
    </xf>
    <xf numFmtId="0" fontId="59" fillId="6" borderId="62" xfId="4" applyFont="1" applyFill="1" applyBorder="1" applyAlignment="1">
      <alignment horizontal="center" vertical="center"/>
    </xf>
    <xf numFmtId="0" fontId="59" fillId="0" borderId="244" xfId="4" applyFont="1" applyBorder="1" applyAlignment="1">
      <alignment horizontal="center" vertical="center"/>
    </xf>
    <xf numFmtId="0" fontId="59" fillId="0" borderId="245" xfId="4" applyFont="1" applyBorder="1" applyAlignment="1">
      <alignment horizontal="center" vertical="center"/>
    </xf>
    <xf numFmtId="0" fontId="59" fillId="0" borderId="246" xfId="4" applyFont="1" applyBorder="1" applyAlignment="1">
      <alignment horizontal="center" vertical="center"/>
    </xf>
    <xf numFmtId="0" fontId="59" fillId="0" borderId="248" xfId="4" applyFont="1" applyBorder="1" applyAlignment="1">
      <alignment horizontal="center" vertical="center"/>
    </xf>
    <xf numFmtId="0" fontId="59" fillId="0" borderId="249" xfId="4" applyFont="1" applyBorder="1" applyAlignment="1">
      <alignment horizontal="center" vertical="center"/>
    </xf>
    <xf numFmtId="0" fontId="59" fillId="0" borderId="250" xfId="4" applyFont="1" applyBorder="1" applyAlignment="1">
      <alignment horizontal="center" vertical="center"/>
    </xf>
    <xf numFmtId="0" fontId="59" fillId="0" borderId="17" xfId="4" applyFont="1" applyBorder="1" applyAlignment="1">
      <alignment horizontal="center" vertical="center"/>
    </xf>
    <xf numFmtId="0" fontId="59" fillId="0" borderId="38" xfId="4" applyFont="1" applyBorder="1" applyAlignment="1">
      <alignment horizontal="center" vertical="center"/>
    </xf>
    <xf numFmtId="0" fontId="59" fillId="0" borderId="0" xfId="4" applyFont="1" applyAlignment="1">
      <alignment horizontal="left" wrapText="1"/>
    </xf>
    <xf numFmtId="0" fontId="64" fillId="0" borderId="12" xfId="4" applyFont="1" applyBorder="1" applyAlignment="1">
      <alignment horizontal="left" vertical="center" wrapText="1"/>
    </xf>
    <xf numFmtId="0" fontId="64" fillId="0" borderId="0" xfId="4" applyFont="1" applyAlignment="1">
      <alignment horizontal="left" vertical="center" wrapText="1"/>
    </xf>
    <xf numFmtId="0" fontId="65" fillId="11" borderId="60" xfId="0" applyFont="1" applyFill="1" applyBorder="1" applyAlignment="1">
      <alignment horizontal="center" vertical="center" wrapText="1"/>
    </xf>
    <xf numFmtId="0" fontId="65" fillId="11" borderId="90" xfId="0" applyFont="1" applyFill="1" applyBorder="1" applyAlignment="1">
      <alignment horizontal="center" vertical="center" wrapText="1"/>
    </xf>
    <xf numFmtId="0" fontId="59" fillId="6" borderId="63" xfId="4" applyFont="1" applyFill="1" applyBorder="1" applyAlignment="1">
      <alignment horizontal="center" vertical="center" wrapText="1"/>
    </xf>
    <xf numFmtId="0" fontId="59" fillId="0" borderId="244" xfId="4" applyFont="1" applyBorder="1" applyAlignment="1">
      <alignment horizontal="center" vertical="center" wrapText="1"/>
    </xf>
    <xf numFmtId="0" fontId="65" fillId="0" borderId="245" xfId="0" applyFont="1" applyBorder="1" applyAlignment="1">
      <alignment horizontal="center" vertical="center" wrapText="1"/>
    </xf>
    <xf numFmtId="0" fontId="65" fillId="0" borderId="246" xfId="0" applyFont="1" applyBorder="1" applyAlignment="1">
      <alignment horizontal="center" vertical="center" wrapText="1"/>
    </xf>
    <xf numFmtId="0" fontId="59" fillId="0" borderId="248" xfId="4" applyFont="1" applyBorder="1" applyAlignment="1">
      <alignment horizontal="center" vertical="center" wrapText="1"/>
    </xf>
    <xf numFmtId="0" fontId="65" fillId="0" borderId="249" xfId="0" applyFont="1" applyBorder="1" applyAlignment="1">
      <alignment horizontal="center" vertical="center" wrapText="1"/>
    </xf>
    <xf numFmtId="0" fontId="65" fillId="0" borderId="250" xfId="0" applyFont="1" applyBorder="1" applyAlignment="1">
      <alignment horizontal="center" vertical="center" wrapText="1"/>
    </xf>
    <xf numFmtId="0" fontId="59" fillId="0" borderId="17" xfId="4" applyFont="1" applyBorder="1" applyAlignment="1">
      <alignment horizontal="center" vertical="center" wrapText="1"/>
    </xf>
    <xf numFmtId="0" fontId="65" fillId="0" borderId="18" xfId="0" applyFont="1" applyBorder="1" applyAlignment="1">
      <alignment horizontal="center" vertical="center" wrapText="1"/>
    </xf>
    <xf numFmtId="0" fontId="65" fillId="0" borderId="38" xfId="0" applyFont="1" applyBorder="1" applyAlignment="1">
      <alignment horizontal="center" vertical="center" wrapText="1"/>
    </xf>
    <xf numFmtId="0" fontId="58" fillId="0" borderId="25" xfId="4" applyFont="1" applyBorder="1" applyAlignment="1">
      <alignment horizontal="center" vertical="center" wrapText="1"/>
    </xf>
    <xf numFmtId="0" fontId="58" fillId="0" borderId="0" xfId="4" applyFont="1" applyAlignment="1">
      <alignment horizontal="center" vertical="center" wrapText="1"/>
    </xf>
    <xf numFmtId="0" fontId="61" fillId="0" borderId="0" xfId="4" applyFont="1" applyAlignment="1">
      <alignment horizontal="left" vertical="center" wrapText="1"/>
    </xf>
    <xf numFmtId="0" fontId="59" fillId="0" borderId="0" xfId="4" applyFont="1" applyAlignment="1">
      <alignment horizontal="left" vertical="center" wrapText="1"/>
    </xf>
    <xf numFmtId="0" fontId="59" fillId="0" borderId="4" xfId="4" applyFont="1" applyBorder="1" applyAlignment="1">
      <alignment horizontal="left" vertical="center" wrapText="1"/>
    </xf>
    <xf numFmtId="0" fontId="2" fillId="0" borderId="0" xfId="0" applyFont="1" applyAlignment="1">
      <alignment horizontal="left" vertical="center" wrapText="1"/>
    </xf>
    <xf numFmtId="0" fontId="35" fillId="12" borderId="24" xfId="2" applyFont="1" applyFill="1" applyBorder="1" applyAlignment="1">
      <alignment horizontal="center" vertical="center" shrinkToFit="1"/>
    </xf>
    <xf numFmtId="0" fontId="35" fillId="12" borderId="25" xfId="2" applyFont="1" applyFill="1" applyBorder="1" applyAlignment="1">
      <alignment horizontal="center" vertical="center" shrinkToFit="1"/>
    </xf>
    <xf numFmtId="0" fontId="35" fillId="12" borderId="36" xfId="2" applyFont="1" applyFill="1" applyBorder="1" applyAlignment="1">
      <alignment horizontal="center" vertical="center" shrinkToFit="1"/>
    </xf>
    <xf numFmtId="0" fontId="35" fillId="12" borderId="17" xfId="2" applyFont="1" applyFill="1" applyBorder="1" applyAlignment="1">
      <alignment horizontal="center" vertical="center" shrinkToFit="1"/>
    </xf>
    <xf numFmtId="0" fontId="35" fillId="12" borderId="18" xfId="2" applyFont="1" applyFill="1" applyBorder="1" applyAlignment="1">
      <alignment horizontal="center" vertical="center" shrinkToFit="1"/>
    </xf>
    <xf numFmtId="0" fontId="35" fillId="12" borderId="38" xfId="2" applyFont="1" applyFill="1" applyBorder="1" applyAlignment="1">
      <alignment horizontal="center" vertical="center" shrinkToFit="1"/>
    </xf>
    <xf numFmtId="0" fontId="7" fillId="0" borderId="61" xfId="2" applyFont="1" applyBorder="1" applyAlignment="1">
      <alignment horizontal="center" vertical="center" shrinkToFit="1"/>
    </xf>
    <xf numFmtId="0" fontId="7" fillId="0" borderId="62" xfId="2" applyFont="1" applyBorder="1" applyAlignment="1">
      <alignment horizontal="center" vertical="center" shrinkToFit="1"/>
    </xf>
    <xf numFmtId="0" fontId="7" fillId="0" borderId="25" xfId="1" applyFont="1" applyBorder="1" applyAlignment="1">
      <alignment horizontal="center" vertical="center" shrinkToFit="1"/>
    </xf>
    <xf numFmtId="0" fontId="7" fillId="0" borderId="36" xfId="1" applyFont="1" applyBorder="1" applyAlignment="1">
      <alignment horizontal="center" vertical="center" shrinkToFit="1"/>
    </xf>
    <xf numFmtId="0" fontId="7" fillId="0" borderId="18" xfId="1" applyFont="1" applyBorder="1" applyAlignment="1">
      <alignment horizontal="center" vertical="center" shrinkToFit="1"/>
    </xf>
    <xf numFmtId="0" fontId="7" fillId="0" borderId="38" xfId="1" applyFont="1" applyBorder="1" applyAlignment="1">
      <alignment horizontal="center" vertical="center" shrinkToFit="1"/>
    </xf>
    <xf numFmtId="0" fontId="30" fillId="0" borderId="0" xfId="2" applyFont="1" applyAlignment="1">
      <alignment vertical="center" wrapText="1"/>
    </xf>
    <xf numFmtId="0" fontId="25" fillId="0" borderId="65" xfId="1" applyFont="1" applyBorder="1" applyAlignment="1">
      <alignment horizontal="center" vertical="center"/>
    </xf>
    <xf numFmtId="0" fontId="25" fillId="0" borderId="90" xfId="1" applyFont="1" applyBorder="1" applyAlignment="1">
      <alignment horizontal="center" vertical="center"/>
    </xf>
    <xf numFmtId="0" fontId="4" fillId="11" borderId="24" xfId="1" applyFont="1" applyFill="1" applyBorder="1" applyAlignment="1">
      <alignment horizontal="center" vertical="center" wrapText="1"/>
    </xf>
    <xf numFmtId="0" fontId="4" fillId="11" borderId="12" xfId="1" applyFont="1" applyFill="1" applyBorder="1" applyAlignment="1">
      <alignment horizontal="center" vertical="center"/>
    </xf>
    <xf numFmtId="0" fontId="4" fillId="5" borderId="24" xfId="1" applyFont="1" applyFill="1" applyBorder="1" applyAlignment="1">
      <alignment horizontal="center" vertical="center" wrapText="1"/>
    </xf>
    <xf numFmtId="0" fontId="4" fillId="5" borderId="25" xfId="1" applyFont="1" applyFill="1" applyBorder="1" applyAlignment="1">
      <alignment horizontal="center" vertical="center" wrapText="1"/>
    </xf>
    <xf numFmtId="0" fontId="4" fillId="5" borderId="124" xfId="1" applyFont="1" applyFill="1" applyBorder="1" applyAlignment="1">
      <alignment horizontal="center" vertical="center" wrapText="1"/>
    </xf>
    <xf numFmtId="0" fontId="4" fillId="5" borderId="12" xfId="1" applyFont="1" applyFill="1" applyBorder="1" applyAlignment="1">
      <alignment horizontal="center" vertical="center" wrapText="1"/>
    </xf>
    <xf numFmtId="0" fontId="4" fillId="5" borderId="0" xfId="1" applyFont="1" applyFill="1" applyAlignment="1">
      <alignment horizontal="center" vertical="center" wrapText="1"/>
    </xf>
    <xf numFmtId="0" fontId="4" fillId="5" borderId="170" xfId="1" applyFont="1" applyFill="1" applyBorder="1" applyAlignment="1">
      <alignment horizontal="center" vertical="center" wrapText="1"/>
    </xf>
    <xf numFmtId="0" fontId="40" fillId="6" borderId="172" xfId="1" applyFont="1" applyFill="1" applyBorder="1" applyAlignment="1">
      <alignment horizontal="center" vertical="center" wrapText="1"/>
    </xf>
    <xf numFmtId="0" fontId="40" fillId="6" borderId="25" xfId="1" applyFont="1" applyFill="1" applyBorder="1" applyAlignment="1">
      <alignment horizontal="center" vertical="center" wrapText="1"/>
    </xf>
    <xf numFmtId="0" fontId="40" fillId="6" borderId="124" xfId="1" applyFont="1" applyFill="1" applyBorder="1" applyAlignment="1">
      <alignment horizontal="center" vertical="center" wrapText="1"/>
    </xf>
    <xf numFmtId="0" fontId="40" fillId="6" borderId="173" xfId="1" applyFont="1" applyFill="1" applyBorder="1" applyAlignment="1">
      <alignment horizontal="center" vertical="center" wrapText="1"/>
    </xf>
    <xf numFmtId="0" fontId="40" fillId="6" borderId="0" xfId="1" applyFont="1" applyFill="1" applyAlignment="1">
      <alignment horizontal="center" vertical="center" wrapText="1"/>
    </xf>
    <xf numFmtId="0" fontId="40" fillId="6" borderId="170" xfId="1" applyFont="1" applyFill="1" applyBorder="1" applyAlignment="1">
      <alignment horizontal="center" vertical="center" wrapText="1"/>
    </xf>
    <xf numFmtId="0" fontId="32" fillId="5" borderId="146" xfId="1" applyFont="1" applyFill="1" applyBorder="1" applyAlignment="1">
      <alignment horizontal="center" vertical="top"/>
    </xf>
    <xf numFmtId="0" fontId="32" fillId="5" borderId="7" xfId="1" applyFont="1" applyFill="1" applyBorder="1" applyAlignment="1">
      <alignment horizontal="center" vertical="top"/>
    </xf>
    <xf numFmtId="0" fontId="32" fillId="5" borderId="171" xfId="1" applyFont="1" applyFill="1" applyBorder="1" applyAlignment="1">
      <alignment horizontal="center" vertical="top"/>
    </xf>
    <xf numFmtId="0" fontId="49" fillId="6" borderId="174" xfId="1" applyFont="1" applyFill="1" applyBorder="1" applyAlignment="1">
      <alignment horizontal="center" vertical="top"/>
    </xf>
    <xf numFmtId="0" fontId="49" fillId="6" borderId="7" xfId="1" applyFont="1" applyFill="1" applyBorder="1" applyAlignment="1">
      <alignment horizontal="center" vertical="top"/>
    </xf>
    <xf numFmtId="0" fontId="49" fillId="6" borderId="171" xfId="1" applyFont="1" applyFill="1" applyBorder="1" applyAlignment="1">
      <alignment horizontal="center" vertical="top"/>
    </xf>
    <xf numFmtId="0" fontId="15" fillId="6" borderId="63" xfId="1" applyFont="1" applyFill="1" applyBorder="1" applyAlignment="1">
      <alignment horizontal="center" vertical="center"/>
    </xf>
    <xf numFmtId="0" fontId="4" fillId="0" borderId="88" xfId="1" applyFont="1" applyBorder="1" applyAlignment="1">
      <alignment horizontal="center" vertical="center" shrinkToFit="1"/>
    </xf>
    <xf numFmtId="0" fontId="4" fillId="0" borderId="24" xfId="1" applyFont="1" applyBorder="1" applyAlignment="1">
      <alignment horizontal="center" vertical="center" shrinkToFit="1"/>
    </xf>
    <xf numFmtId="176" fontId="4" fillId="0" borderId="95" xfId="3" applyNumberFormat="1" applyFont="1" applyBorder="1" applyAlignment="1" applyProtection="1">
      <alignment vertical="center" shrinkToFit="1"/>
    </xf>
    <xf numFmtId="176" fontId="4" fillId="0" borderId="93" xfId="3" applyNumberFormat="1" applyFont="1" applyBorder="1" applyAlignment="1" applyProtection="1">
      <alignment vertical="center" shrinkToFit="1"/>
    </xf>
    <xf numFmtId="176" fontId="4" fillId="0" borderId="101" xfId="3" applyNumberFormat="1" applyFont="1" applyBorder="1" applyAlignment="1" applyProtection="1">
      <alignment horizontal="center" vertical="center" shrinkToFit="1"/>
    </xf>
    <xf numFmtId="176" fontId="4" fillId="0" borderId="102" xfId="3" applyNumberFormat="1" applyFont="1" applyBorder="1" applyAlignment="1" applyProtection="1">
      <alignment horizontal="center" vertical="center" shrinkToFit="1"/>
    </xf>
    <xf numFmtId="176" fontId="4" fillId="0" borderId="103" xfId="3" applyNumberFormat="1" applyFont="1" applyBorder="1" applyAlignment="1" applyProtection="1">
      <alignment horizontal="center" vertical="center" shrinkToFit="1"/>
    </xf>
    <xf numFmtId="176" fontId="12" fillId="5" borderId="101" xfId="3" applyNumberFormat="1" applyFont="1" applyFill="1" applyBorder="1" applyAlignment="1" applyProtection="1">
      <alignment horizontal="center" vertical="center" shrinkToFit="1"/>
    </xf>
    <xf numFmtId="176" fontId="12" fillId="5" borderId="102" xfId="3" applyNumberFormat="1" applyFont="1" applyFill="1" applyBorder="1" applyAlignment="1" applyProtection="1">
      <alignment horizontal="center" vertical="center" shrinkToFit="1"/>
    </xf>
    <xf numFmtId="176" fontId="12" fillId="5" borderId="103" xfId="3" applyNumberFormat="1" applyFont="1" applyFill="1" applyBorder="1" applyAlignment="1" applyProtection="1">
      <alignment horizontal="center" vertical="center" shrinkToFit="1"/>
    </xf>
    <xf numFmtId="0" fontId="8" fillId="6" borderId="61" xfId="1" applyFont="1" applyFill="1" applyBorder="1" applyAlignment="1">
      <alignment horizontal="center" vertical="center" textRotation="255"/>
    </xf>
    <xf numFmtId="0" fontId="8" fillId="6" borderId="64" xfId="1" applyFont="1" applyFill="1" applyBorder="1" applyAlignment="1">
      <alignment horizontal="center" vertical="center" textRotation="255"/>
    </xf>
    <xf numFmtId="0" fontId="8" fillId="6" borderId="62" xfId="1" applyFont="1" applyFill="1" applyBorder="1" applyAlignment="1">
      <alignment horizontal="center" vertical="center" textRotation="255"/>
    </xf>
    <xf numFmtId="0" fontId="8" fillId="11" borderId="125" xfId="1" applyFont="1" applyFill="1" applyBorder="1" applyAlignment="1">
      <alignment horizontal="center" vertical="center" wrapText="1" shrinkToFit="1"/>
    </xf>
    <xf numFmtId="0" fontId="8" fillId="11" borderId="126" xfId="1" applyFont="1" applyFill="1" applyBorder="1" applyAlignment="1">
      <alignment horizontal="center" vertical="center" wrapText="1" shrinkToFit="1"/>
    </xf>
    <xf numFmtId="0" fontId="8" fillId="11" borderId="107" xfId="1" applyFont="1" applyFill="1" applyBorder="1" applyAlignment="1">
      <alignment horizontal="center" vertical="center" wrapText="1" shrinkToFit="1"/>
    </xf>
    <xf numFmtId="0" fontId="8" fillId="11" borderId="93" xfId="1" applyFont="1" applyFill="1" applyBorder="1" applyAlignment="1">
      <alignment horizontal="center" vertical="center" wrapText="1"/>
    </xf>
    <xf numFmtId="0" fontId="8" fillId="11" borderId="94" xfId="1" applyFont="1" applyFill="1" applyBorder="1" applyAlignment="1">
      <alignment horizontal="center" vertical="center" wrapText="1"/>
    </xf>
    <xf numFmtId="0" fontId="8" fillId="11" borderId="127" xfId="1" applyFont="1" applyFill="1" applyBorder="1" applyAlignment="1">
      <alignment horizontal="center" vertical="center" wrapText="1"/>
    </xf>
    <xf numFmtId="0" fontId="8" fillId="11" borderId="61" xfId="1" applyFont="1" applyFill="1" applyBorder="1" applyAlignment="1">
      <alignment horizontal="center" vertical="center" wrapText="1"/>
    </xf>
    <xf numFmtId="0" fontId="8" fillId="11" borderId="64" xfId="1" applyFont="1" applyFill="1" applyBorder="1" applyAlignment="1">
      <alignment horizontal="center" vertical="center" wrapText="1"/>
    </xf>
    <xf numFmtId="0" fontId="12" fillId="5" borderId="61" xfId="1" applyFont="1" applyFill="1" applyBorder="1" applyAlignment="1">
      <alignment horizontal="center" vertical="center" wrapText="1"/>
    </xf>
    <xf numFmtId="0" fontId="12" fillId="5" borderId="64" xfId="1" applyFont="1" applyFill="1" applyBorder="1" applyAlignment="1">
      <alignment horizontal="center" vertical="center"/>
    </xf>
    <xf numFmtId="0" fontId="8" fillId="11" borderId="64" xfId="1" applyFont="1" applyFill="1" applyBorder="1" applyAlignment="1">
      <alignment horizontal="center" vertical="center"/>
    </xf>
    <xf numFmtId="0" fontId="4" fillId="0" borderId="17" xfId="1" applyFont="1" applyBorder="1" applyAlignment="1">
      <alignment horizontal="center" vertical="center" shrinkToFit="1"/>
    </xf>
    <xf numFmtId="0" fontId="4" fillId="0" borderId="65" xfId="1" applyFont="1" applyBorder="1" applyAlignment="1">
      <alignment horizontal="center" vertical="center" shrinkToFit="1"/>
    </xf>
    <xf numFmtId="176" fontId="4" fillId="0" borderId="97" xfId="3" applyNumberFormat="1" applyFont="1" applyBorder="1" applyAlignment="1" applyProtection="1">
      <alignment vertical="center" shrinkToFit="1"/>
    </xf>
    <xf numFmtId="176" fontId="4" fillId="0" borderId="92" xfId="3" applyNumberFormat="1" applyFont="1" applyBorder="1" applyAlignment="1" applyProtection="1">
      <alignment vertical="center" shrinkToFit="1"/>
    </xf>
    <xf numFmtId="177" fontId="4" fillId="11" borderId="87" xfId="1" applyNumberFormat="1" applyFont="1" applyFill="1" applyBorder="1" applyAlignment="1">
      <alignment horizontal="center" vertical="center" shrinkToFit="1"/>
    </xf>
    <xf numFmtId="177" fontId="4" fillId="11" borderId="17" xfId="1" applyNumberFormat="1" applyFont="1" applyFill="1" applyBorder="1" applyAlignment="1">
      <alignment horizontal="center" vertical="center" shrinkToFit="1"/>
    </xf>
    <xf numFmtId="176" fontId="4" fillId="11" borderId="95" xfId="3" applyNumberFormat="1" applyFont="1" applyFill="1" applyBorder="1" applyAlignment="1" applyProtection="1">
      <alignment vertical="center" shrinkToFit="1"/>
    </xf>
    <xf numFmtId="176" fontId="4" fillId="11" borderId="92" xfId="3" applyNumberFormat="1" applyFont="1" applyFill="1" applyBorder="1" applyAlignment="1" applyProtection="1">
      <alignment vertical="center" shrinkToFit="1"/>
    </xf>
    <xf numFmtId="176" fontId="4" fillId="11" borderId="89" xfId="3" applyNumberFormat="1" applyFont="1" applyFill="1" applyBorder="1" applyAlignment="1" applyProtection="1">
      <alignment horizontal="right" vertical="center" shrinkToFit="1"/>
    </xf>
    <xf numFmtId="176" fontId="4" fillId="11" borderId="63" xfId="3" applyNumberFormat="1" applyFont="1" applyFill="1" applyBorder="1" applyAlignment="1" applyProtection="1">
      <alignment horizontal="right" vertical="center" shrinkToFit="1"/>
    </xf>
    <xf numFmtId="176" fontId="4" fillId="5" borderId="89" xfId="3" applyNumberFormat="1" applyFont="1" applyFill="1" applyBorder="1" applyAlignment="1" applyProtection="1">
      <alignment vertical="center" shrinkToFit="1"/>
    </xf>
    <xf numFmtId="176" fontId="4" fillId="5" borderId="63" xfId="3" applyNumberFormat="1" applyFont="1" applyFill="1" applyBorder="1" applyAlignment="1" applyProtection="1">
      <alignment vertical="center" shrinkToFit="1"/>
    </xf>
    <xf numFmtId="176" fontId="4" fillId="0" borderId="109" xfId="3" applyNumberFormat="1" applyFont="1" applyBorder="1" applyAlignment="1" applyProtection="1">
      <alignment horizontal="center" vertical="center" shrinkToFit="1"/>
    </xf>
    <xf numFmtId="176" fontId="4" fillId="0" borderId="110" xfId="3" applyNumberFormat="1" applyFont="1" applyBorder="1" applyAlignment="1" applyProtection="1">
      <alignment horizontal="center" vertical="center" shrinkToFit="1"/>
    </xf>
    <xf numFmtId="176" fontId="4" fillId="0" borderId="111" xfId="3" applyNumberFormat="1" applyFont="1" applyBorder="1" applyAlignment="1" applyProtection="1">
      <alignment horizontal="center" vertical="center" shrinkToFit="1"/>
    </xf>
    <xf numFmtId="176" fontId="24" fillId="5" borderId="109" xfId="1" applyNumberFormat="1" applyFont="1" applyFill="1" applyBorder="1" applyAlignment="1">
      <alignment horizontal="center" vertical="center" shrinkToFit="1"/>
    </xf>
    <xf numFmtId="176" fontId="24" fillId="5" borderId="156" xfId="1" applyNumberFormat="1" applyFont="1" applyFill="1" applyBorder="1" applyAlignment="1">
      <alignment horizontal="center" vertical="center" shrinkToFit="1"/>
    </xf>
    <xf numFmtId="176" fontId="24" fillId="5" borderId="198" xfId="1" applyNumberFormat="1" applyFont="1" applyFill="1" applyBorder="1" applyAlignment="1">
      <alignment horizontal="center" vertical="center" shrinkToFit="1"/>
    </xf>
    <xf numFmtId="176" fontId="24" fillId="5" borderId="110" xfId="1" applyNumberFormat="1" applyFont="1" applyFill="1" applyBorder="1" applyAlignment="1">
      <alignment horizontal="center" vertical="center" shrinkToFit="1"/>
    </xf>
    <xf numFmtId="176" fontId="24" fillId="5" borderId="157" xfId="1" applyNumberFormat="1" applyFont="1" applyFill="1" applyBorder="1" applyAlignment="1">
      <alignment horizontal="center" vertical="center" shrinkToFit="1"/>
    </xf>
    <xf numFmtId="176" fontId="24" fillId="5" borderId="200" xfId="1" applyNumberFormat="1" applyFont="1" applyFill="1" applyBorder="1" applyAlignment="1">
      <alignment horizontal="center" vertical="center" shrinkToFit="1"/>
    </xf>
    <xf numFmtId="176" fontId="4" fillId="11" borderId="89" xfId="3" applyNumberFormat="1" applyFont="1" applyFill="1" applyBorder="1" applyAlignment="1" applyProtection="1">
      <alignment vertical="center" shrinkToFit="1"/>
    </xf>
    <xf numFmtId="176" fontId="4" fillId="11" borderId="63" xfId="3" applyNumberFormat="1" applyFont="1" applyFill="1" applyBorder="1" applyAlignment="1" applyProtection="1">
      <alignment vertical="center" shrinkToFit="1"/>
    </xf>
    <xf numFmtId="176" fontId="4" fillId="11" borderId="88" xfId="3" applyNumberFormat="1" applyFont="1" applyFill="1" applyBorder="1" applyAlignment="1" applyProtection="1">
      <alignment vertical="center" shrinkToFit="1"/>
    </xf>
    <xf numFmtId="176" fontId="4" fillId="11" borderId="65" xfId="3" applyNumberFormat="1" applyFont="1" applyFill="1" applyBorder="1" applyAlignment="1" applyProtection="1">
      <alignment vertical="center" shrinkToFit="1"/>
    </xf>
    <xf numFmtId="176" fontId="4" fillId="5" borderId="87" xfId="3" applyNumberFormat="1" applyFont="1" applyFill="1" applyBorder="1" applyAlignment="1" applyProtection="1">
      <alignment vertical="center" shrinkToFit="1"/>
    </xf>
    <xf numFmtId="176" fontId="4" fillId="5" borderId="33" xfId="3" applyNumberFormat="1" applyFont="1" applyFill="1" applyBorder="1" applyAlignment="1" applyProtection="1">
      <alignment vertical="center" shrinkToFit="1"/>
    </xf>
    <xf numFmtId="176" fontId="4" fillId="5" borderId="175" xfId="3" applyNumberFormat="1" applyFont="1" applyFill="1" applyBorder="1" applyAlignment="1" applyProtection="1">
      <alignment vertical="center" shrinkToFit="1"/>
    </xf>
    <xf numFmtId="176" fontId="4" fillId="5" borderId="146" xfId="3" applyNumberFormat="1" applyFont="1" applyFill="1" applyBorder="1" applyAlignment="1" applyProtection="1">
      <alignment vertical="center" shrinkToFit="1"/>
    </xf>
    <xf numFmtId="176" fontId="4" fillId="5" borderId="7" xfId="3" applyNumberFormat="1" applyFont="1" applyFill="1" applyBorder="1" applyAlignment="1" applyProtection="1">
      <alignment vertical="center" shrinkToFit="1"/>
    </xf>
    <xf numFmtId="176" fontId="4" fillId="5" borderId="171" xfId="3" applyNumberFormat="1" applyFont="1" applyFill="1" applyBorder="1" applyAlignment="1" applyProtection="1">
      <alignment vertical="center" shrinkToFit="1"/>
    </xf>
    <xf numFmtId="177" fontId="4" fillId="11" borderId="146" xfId="1" applyNumberFormat="1" applyFont="1" applyFill="1" applyBorder="1" applyAlignment="1">
      <alignment horizontal="center" vertical="center" shrinkToFit="1"/>
    </xf>
    <xf numFmtId="176" fontId="4" fillId="11" borderId="105" xfId="3" applyNumberFormat="1" applyFont="1" applyFill="1" applyBorder="1" applyAlignment="1" applyProtection="1">
      <alignment vertical="center" shrinkToFit="1"/>
    </xf>
    <xf numFmtId="176" fontId="4" fillId="11" borderId="106" xfId="3" applyNumberFormat="1" applyFont="1" applyFill="1" applyBorder="1" applyAlignment="1" applyProtection="1">
      <alignment horizontal="right" vertical="center" shrinkToFit="1"/>
    </xf>
    <xf numFmtId="0" fontId="4" fillId="8" borderId="21" xfId="1" applyFont="1" applyFill="1" applyBorder="1" applyAlignment="1">
      <alignment horizontal="center" vertical="center" wrapText="1"/>
    </xf>
    <xf numFmtId="0" fontId="4" fillId="8" borderId="43" xfId="1" applyFont="1" applyFill="1" applyBorder="1" applyAlignment="1">
      <alignment horizontal="center" vertical="center" wrapText="1"/>
    </xf>
    <xf numFmtId="3" fontId="4" fillId="0" borderId="52" xfId="1" applyNumberFormat="1" applyFont="1" applyBorder="1" applyAlignment="1">
      <alignment vertical="center" shrinkToFit="1"/>
    </xf>
    <xf numFmtId="3" fontId="4" fillId="0" borderId="57" xfId="1" applyNumberFormat="1" applyFont="1" applyBorder="1" applyAlignment="1">
      <alignment vertical="center" shrinkToFit="1"/>
    </xf>
    <xf numFmtId="3" fontId="4" fillId="0" borderId="10" xfId="1" applyNumberFormat="1" applyFont="1" applyBorder="1" applyAlignment="1">
      <alignment vertical="center" shrinkToFit="1"/>
    </xf>
    <xf numFmtId="3" fontId="4" fillId="0" borderId="42" xfId="1" applyNumberFormat="1" applyFont="1" applyBorder="1" applyAlignment="1">
      <alignment vertical="center" shrinkToFit="1"/>
    </xf>
    <xf numFmtId="176" fontId="4" fillId="2" borderId="95" xfId="3" applyNumberFormat="1" applyFont="1" applyFill="1" applyBorder="1" applyAlignment="1" applyProtection="1">
      <alignment horizontal="center" vertical="center" shrinkToFit="1"/>
    </xf>
    <xf numFmtId="176" fontId="4" fillId="2" borderId="105" xfId="3" applyNumberFormat="1" applyFont="1" applyFill="1" applyBorder="1" applyAlignment="1" applyProtection="1">
      <alignment horizontal="center" vertical="center" shrinkToFit="1"/>
    </xf>
    <xf numFmtId="176" fontId="4" fillId="11" borderId="88" xfId="3" applyNumberFormat="1" applyFont="1" applyFill="1" applyBorder="1" applyAlignment="1" applyProtection="1">
      <alignment horizontal="right" vertical="center" shrinkToFit="1"/>
    </xf>
    <xf numFmtId="176" fontId="4" fillId="11" borderId="99" xfId="3" applyNumberFormat="1" applyFont="1" applyFill="1" applyBorder="1" applyAlignment="1" applyProtection="1">
      <alignment horizontal="right" vertical="center" shrinkToFit="1"/>
    </xf>
    <xf numFmtId="176" fontId="4" fillId="5" borderId="87" xfId="1" applyNumberFormat="1" applyFont="1" applyFill="1" applyBorder="1" applyAlignment="1">
      <alignment vertical="center" shrinkToFit="1"/>
    </xf>
    <xf numFmtId="176" fontId="4" fillId="5" borderId="33" xfId="1" applyNumberFormat="1" applyFont="1" applyFill="1" applyBorder="1" applyAlignment="1">
      <alignment vertical="center" shrinkToFit="1"/>
    </xf>
    <xf numFmtId="176" fontId="4" fillId="5" borderId="146" xfId="1" applyNumberFormat="1" applyFont="1" applyFill="1" applyBorder="1" applyAlignment="1">
      <alignment vertical="center" shrinkToFit="1"/>
    </xf>
    <xf numFmtId="176" fontId="4" fillId="5" borderId="7" xfId="1" applyNumberFormat="1" applyFont="1" applyFill="1" applyBorder="1" applyAlignment="1">
      <alignment vertical="center" shrinkToFit="1"/>
    </xf>
    <xf numFmtId="176" fontId="36" fillId="6" borderId="204" xfId="1" applyNumberFormat="1" applyFont="1" applyFill="1" applyBorder="1" applyAlignment="1">
      <alignment vertical="center" shrinkToFit="1"/>
    </xf>
    <xf numFmtId="176" fontId="36" fillId="6" borderId="33" xfId="1" applyNumberFormat="1" applyFont="1" applyFill="1" applyBorder="1" applyAlignment="1">
      <alignment vertical="center" shrinkToFit="1"/>
    </xf>
    <xf numFmtId="176" fontId="36" fillId="6" borderId="175" xfId="1" applyNumberFormat="1" applyFont="1" applyFill="1" applyBorder="1" applyAlignment="1">
      <alignment vertical="center" shrinkToFit="1"/>
    </xf>
    <xf numFmtId="176" fontId="36" fillId="6" borderId="174" xfId="1" applyNumberFormat="1" applyFont="1" applyFill="1" applyBorder="1" applyAlignment="1">
      <alignment vertical="center" shrinkToFit="1"/>
    </xf>
    <xf numFmtId="176" fontId="36" fillId="6" borderId="7" xfId="1" applyNumberFormat="1" applyFont="1" applyFill="1" applyBorder="1" applyAlignment="1">
      <alignment vertical="center" shrinkToFit="1"/>
    </xf>
    <xf numFmtId="176" fontId="36" fillId="6" borderId="171" xfId="1" applyNumberFormat="1" applyFont="1" applyFill="1" applyBorder="1" applyAlignment="1">
      <alignment vertical="center" shrinkToFit="1"/>
    </xf>
    <xf numFmtId="176" fontId="24" fillId="6" borderId="199" xfId="1" applyNumberFormat="1" applyFont="1" applyFill="1" applyBorder="1" applyAlignment="1">
      <alignment horizontal="center" vertical="center" shrinkToFit="1"/>
    </xf>
    <xf numFmtId="176" fontId="24" fillId="6" borderId="156" xfId="1" applyNumberFormat="1" applyFont="1" applyFill="1" applyBorder="1" applyAlignment="1">
      <alignment horizontal="center" vertical="center" shrinkToFit="1"/>
    </xf>
    <xf numFmtId="176" fontId="24" fillId="6" borderId="198" xfId="1" applyNumberFormat="1" applyFont="1" applyFill="1" applyBorder="1" applyAlignment="1">
      <alignment horizontal="center" vertical="center" shrinkToFit="1"/>
    </xf>
    <xf numFmtId="176" fontId="24" fillId="6" borderId="201" xfId="1" applyNumberFormat="1" applyFont="1" applyFill="1" applyBorder="1" applyAlignment="1">
      <alignment horizontal="center" vertical="center" shrinkToFit="1"/>
    </xf>
    <xf numFmtId="176" fontId="24" fillId="6" borderId="157" xfId="1" applyNumberFormat="1" applyFont="1" applyFill="1" applyBorder="1" applyAlignment="1">
      <alignment horizontal="center" vertical="center" shrinkToFit="1"/>
    </xf>
    <xf numFmtId="176" fontId="24" fillId="6" borderId="200" xfId="1" applyNumberFormat="1" applyFont="1" applyFill="1" applyBorder="1" applyAlignment="1">
      <alignment horizontal="center" vertical="center" shrinkToFit="1"/>
    </xf>
    <xf numFmtId="176" fontId="24" fillId="6" borderId="202" xfId="1" applyNumberFormat="1" applyFont="1" applyFill="1" applyBorder="1" applyAlignment="1">
      <alignment horizontal="center" vertical="center" shrinkToFit="1"/>
    </xf>
    <xf numFmtId="176" fontId="24" fillId="6" borderId="158" xfId="1" applyNumberFormat="1" applyFont="1" applyFill="1" applyBorder="1" applyAlignment="1">
      <alignment horizontal="center" vertical="center" shrinkToFit="1"/>
    </xf>
    <xf numFmtId="176" fontId="24" fillId="6" borderId="203" xfId="1" applyNumberFormat="1" applyFont="1" applyFill="1" applyBorder="1" applyAlignment="1">
      <alignment horizontal="center" vertical="center" shrinkToFit="1"/>
    </xf>
    <xf numFmtId="0" fontId="4" fillId="7" borderId="65" xfId="1" applyFont="1" applyFill="1" applyBorder="1" applyAlignment="1">
      <alignment horizontal="center" vertical="center" shrinkToFit="1"/>
    </xf>
    <xf numFmtId="0" fontId="4" fillId="7" borderId="60" xfId="1" applyFont="1" applyFill="1" applyBorder="1" applyAlignment="1">
      <alignment horizontal="center" vertical="center" shrinkToFit="1"/>
    </xf>
    <xf numFmtId="0" fontId="4" fillId="7" borderId="67" xfId="1" applyFont="1" applyFill="1" applyBorder="1" applyAlignment="1">
      <alignment vertical="center" shrinkToFit="1"/>
    </xf>
    <xf numFmtId="0" fontId="4" fillId="7" borderId="68" xfId="1" applyFont="1" applyFill="1" applyBorder="1" applyAlignment="1">
      <alignment vertical="center" shrinkToFit="1"/>
    </xf>
    <xf numFmtId="3" fontId="4" fillId="0" borderId="53" xfId="1" applyNumberFormat="1" applyFont="1" applyBorder="1" applyAlignment="1">
      <alignment vertical="center" shrinkToFit="1"/>
    </xf>
    <xf numFmtId="3" fontId="4" fillId="0" borderId="58" xfId="1" applyNumberFormat="1" applyFont="1" applyBorder="1" applyAlignment="1">
      <alignment vertical="center" shrinkToFit="1"/>
    </xf>
    <xf numFmtId="0" fontId="4" fillId="7" borderId="65" xfId="1" applyFont="1" applyFill="1" applyBorder="1" applyAlignment="1">
      <alignment horizontal="center" vertical="center"/>
    </xf>
    <xf numFmtId="0" fontId="4" fillId="7" borderId="60" xfId="1" applyFont="1" applyFill="1" applyBorder="1" applyAlignment="1">
      <alignment horizontal="center" vertical="center"/>
    </xf>
    <xf numFmtId="0" fontId="4" fillId="8" borderId="54" xfId="1" applyFont="1" applyFill="1" applyBorder="1" applyAlignment="1">
      <alignment horizontal="center" vertical="center" wrapText="1"/>
    </xf>
    <xf numFmtId="0" fontId="4" fillId="8" borderId="55" xfId="1" applyFont="1" applyFill="1" applyBorder="1" applyAlignment="1">
      <alignment horizontal="center" vertical="center" wrapText="1"/>
    </xf>
    <xf numFmtId="0" fontId="4" fillId="7" borderId="83" xfId="1" applyFont="1" applyFill="1" applyBorder="1" applyAlignment="1">
      <alignment vertical="center" shrinkToFit="1"/>
    </xf>
    <xf numFmtId="0" fontId="4" fillId="7" borderId="84" xfId="1" applyFont="1" applyFill="1" applyBorder="1" applyAlignment="1">
      <alignment vertical="center" shrinkToFit="1"/>
    </xf>
    <xf numFmtId="0" fontId="18" fillId="3" borderId="79" xfId="1" applyFont="1" applyFill="1" applyBorder="1" applyAlignment="1">
      <alignment horizontal="center" vertical="center" wrapText="1" shrinkToFit="1"/>
    </xf>
    <xf numFmtId="0" fontId="18" fillId="3" borderId="73" xfId="1" applyFont="1" applyFill="1" applyBorder="1" applyAlignment="1">
      <alignment horizontal="center" vertical="center" wrapText="1" shrinkToFit="1"/>
    </xf>
    <xf numFmtId="0" fontId="18" fillId="3" borderId="73" xfId="1" applyFont="1" applyFill="1" applyBorder="1" applyAlignment="1">
      <alignment horizontal="center" vertical="center" shrinkToFit="1"/>
    </xf>
    <xf numFmtId="0" fontId="18" fillId="3" borderId="77" xfId="1" applyFont="1" applyFill="1" applyBorder="1">
      <alignment vertical="center"/>
    </xf>
    <xf numFmtId="0" fontId="18" fillId="3" borderId="80" xfId="1" applyFont="1" applyFill="1" applyBorder="1">
      <alignment vertical="center"/>
    </xf>
    <xf numFmtId="0" fontId="18" fillId="4" borderId="72" xfId="1" applyFont="1" applyFill="1" applyBorder="1" applyAlignment="1">
      <alignment horizontal="center" vertical="center" wrapText="1"/>
    </xf>
    <xf numFmtId="0" fontId="18" fillId="4" borderId="73" xfId="1" applyFont="1" applyFill="1" applyBorder="1" applyAlignment="1">
      <alignment horizontal="center" vertical="center" wrapText="1"/>
    </xf>
    <xf numFmtId="0" fontId="18" fillId="4" borderId="77" xfId="1" applyFont="1" applyFill="1" applyBorder="1">
      <alignment vertical="center"/>
    </xf>
    <xf numFmtId="0" fontId="18" fillId="4" borderId="78" xfId="1" applyFont="1" applyFill="1" applyBorder="1">
      <alignment vertical="center"/>
    </xf>
    <xf numFmtId="0" fontId="4" fillId="7" borderId="24" xfId="1" applyFont="1" applyFill="1" applyBorder="1" applyAlignment="1">
      <alignment horizontal="center" vertical="center" shrinkToFit="1"/>
    </xf>
    <xf numFmtId="0" fontId="4" fillId="7" borderId="25" xfId="1" applyFont="1" applyFill="1" applyBorder="1" applyAlignment="1">
      <alignment horizontal="center" vertical="center" shrinkToFit="1"/>
    </xf>
    <xf numFmtId="0" fontId="4" fillId="7" borderId="70" xfId="1" applyFont="1" applyFill="1" applyBorder="1">
      <alignment vertical="center"/>
    </xf>
    <xf numFmtId="0" fontId="4" fillId="7" borderId="71" xfId="1" applyFont="1" applyFill="1" applyBorder="1">
      <alignment vertical="center"/>
    </xf>
    <xf numFmtId="0" fontId="35" fillId="13" borderId="24" xfId="2" applyFont="1" applyFill="1" applyBorder="1" applyAlignment="1">
      <alignment horizontal="center" vertical="center" shrinkToFit="1"/>
    </xf>
    <xf numFmtId="0" fontId="35" fillId="13" borderId="25" xfId="2" applyFont="1" applyFill="1" applyBorder="1" applyAlignment="1">
      <alignment horizontal="center" vertical="center" shrinkToFit="1"/>
    </xf>
    <xf numFmtId="0" fontId="35" fillId="13" borderId="36" xfId="2" applyFont="1" applyFill="1" applyBorder="1" applyAlignment="1">
      <alignment horizontal="center" vertical="center" shrinkToFit="1"/>
    </xf>
    <xf numFmtId="0" fontId="35" fillId="13" borderId="17" xfId="2" applyFont="1" applyFill="1" applyBorder="1" applyAlignment="1">
      <alignment horizontal="center" vertical="center" shrinkToFit="1"/>
    </xf>
    <xf numFmtId="0" fontId="35" fillId="13" borderId="18" xfId="2" applyFont="1" applyFill="1" applyBorder="1" applyAlignment="1">
      <alignment horizontal="center" vertical="center" shrinkToFit="1"/>
    </xf>
    <xf numFmtId="0" fontId="35" fillId="13" borderId="38" xfId="2" applyFont="1" applyFill="1" applyBorder="1" applyAlignment="1">
      <alignment horizontal="center" vertical="center" shrinkToFit="1"/>
    </xf>
    <xf numFmtId="0" fontId="6" fillId="0" borderId="61" xfId="2" applyFont="1" applyBorder="1" applyAlignment="1">
      <alignment horizontal="center" vertical="center" shrinkToFit="1"/>
    </xf>
    <xf numFmtId="0" fontId="6" fillId="0" borderId="62" xfId="2" applyFont="1" applyBorder="1" applyAlignment="1">
      <alignment horizontal="center" vertical="center" shrinkToFit="1"/>
    </xf>
    <xf numFmtId="0" fontId="42" fillId="5" borderId="61" xfId="1" applyFont="1" applyFill="1" applyBorder="1" applyAlignment="1">
      <alignment horizontal="center" vertical="center" wrapText="1"/>
    </xf>
    <xf numFmtId="0" fontId="42" fillId="5" borderId="64" xfId="1" applyFont="1" applyFill="1" applyBorder="1" applyAlignment="1">
      <alignment horizontal="center" vertical="center"/>
    </xf>
    <xf numFmtId="0" fontId="8" fillId="11" borderId="24" xfId="1" applyFont="1" applyFill="1" applyBorder="1" applyAlignment="1">
      <alignment horizontal="center" vertical="center" wrapText="1"/>
    </xf>
    <xf numFmtId="0" fontId="8" fillId="11" borderId="12" xfId="1" applyFont="1" applyFill="1" applyBorder="1" applyAlignment="1">
      <alignment horizontal="center" vertical="center"/>
    </xf>
    <xf numFmtId="0" fontId="8" fillId="5" borderId="24" xfId="1" applyFont="1" applyFill="1" applyBorder="1" applyAlignment="1">
      <alignment horizontal="center" vertical="center" wrapText="1"/>
    </xf>
    <xf numFmtId="0" fontId="8" fillId="5" borderId="25" xfId="1" applyFont="1" applyFill="1" applyBorder="1" applyAlignment="1">
      <alignment horizontal="center" vertical="center" wrapText="1"/>
    </xf>
    <xf numFmtId="0" fontId="8" fillId="5" borderId="12" xfId="1" applyFont="1" applyFill="1" applyBorder="1" applyAlignment="1">
      <alignment horizontal="center" vertical="center" wrapText="1"/>
    </xf>
    <xf numFmtId="0" fontId="8" fillId="5" borderId="0" xfId="1" applyFont="1" applyFill="1" applyAlignment="1">
      <alignment horizontal="center" vertical="center" wrapText="1"/>
    </xf>
    <xf numFmtId="0" fontId="36" fillId="6" borderId="129" xfId="1" applyFont="1" applyFill="1" applyBorder="1" applyAlignment="1">
      <alignment horizontal="center" vertical="center" wrapText="1"/>
    </xf>
    <xf numFmtId="0" fontId="36" fillId="6" borderId="134" xfId="1" applyFont="1" applyFill="1" applyBorder="1" applyAlignment="1">
      <alignment horizontal="center" vertical="center" wrapText="1"/>
    </xf>
    <xf numFmtId="0" fontId="36" fillId="6" borderId="196" xfId="1" applyFont="1" applyFill="1" applyBorder="1" applyAlignment="1">
      <alignment horizontal="center" vertical="center" wrapText="1"/>
    </xf>
    <xf numFmtId="0" fontId="36" fillId="6" borderId="173" xfId="1" applyFont="1" applyFill="1" applyBorder="1" applyAlignment="1">
      <alignment horizontal="center" vertical="center" wrapText="1"/>
    </xf>
    <xf numFmtId="0" fontId="36" fillId="6" borderId="0" xfId="1" applyFont="1" applyFill="1" applyAlignment="1">
      <alignment horizontal="center" vertical="center" wrapText="1"/>
    </xf>
    <xf numFmtId="0" fontId="36" fillId="6" borderId="170" xfId="1" applyFont="1" applyFill="1" applyBorder="1" applyAlignment="1">
      <alignment horizontal="center" vertical="center" wrapText="1"/>
    </xf>
    <xf numFmtId="0" fontId="31" fillId="5" borderId="146" xfId="1" applyFont="1" applyFill="1" applyBorder="1" applyAlignment="1">
      <alignment horizontal="center" vertical="top"/>
    </xf>
    <xf numFmtId="0" fontId="31" fillId="5" borderId="7" xfId="1" applyFont="1" applyFill="1" applyBorder="1" applyAlignment="1">
      <alignment horizontal="center" vertical="top"/>
    </xf>
    <xf numFmtId="0" fontId="48" fillId="6" borderId="174" xfId="1" applyFont="1" applyFill="1" applyBorder="1" applyAlignment="1">
      <alignment horizontal="center" vertical="top"/>
    </xf>
    <xf numFmtId="0" fontId="48" fillId="6" borderId="7" xfId="1" applyFont="1" applyFill="1" applyBorder="1" applyAlignment="1">
      <alignment horizontal="center" vertical="top"/>
    </xf>
    <xf numFmtId="0" fontId="48" fillId="6" borderId="171" xfId="1" applyFont="1" applyFill="1" applyBorder="1" applyAlignment="1">
      <alignment horizontal="center" vertical="top"/>
    </xf>
    <xf numFmtId="0" fontId="15" fillId="6" borderId="61" xfId="1" applyFont="1" applyFill="1" applyBorder="1" applyAlignment="1">
      <alignment horizontal="center" vertical="center" textRotation="255"/>
    </xf>
    <xf numFmtId="0" fontId="15" fillId="6" borderId="64" xfId="1" applyFont="1" applyFill="1" applyBorder="1" applyAlignment="1">
      <alignment horizontal="center" vertical="center" textRotation="255"/>
    </xf>
    <xf numFmtId="0" fontId="4" fillId="11" borderId="61" xfId="1" applyFont="1" applyFill="1" applyBorder="1" applyAlignment="1">
      <alignment horizontal="center" vertical="center" wrapText="1" shrinkToFit="1"/>
    </xf>
    <xf numFmtId="0" fontId="4" fillId="11" borderId="64" xfId="1" applyFont="1" applyFill="1" applyBorder="1" applyAlignment="1">
      <alignment horizontal="center" vertical="center" wrapText="1" shrinkToFit="1"/>
    </xf>
    <xf numFmtId="0" fontId="4" fillId="11" borderId="96" xfId="1" applyFont="1" applyFill="1" applyBorder="1" applyAlignment="1">
      <alignment horizontal="center" vertical="center" wrapText="1" shrinkToFit="1"/>
    </xf>
    <xf numFmtId="0" fontId="8" fillId="11" borderId="24" xfId="1" applyFont="1" applyFill="1" applyBorder="1" applyAlignment="1">
      <alignment horizontal="center" vertical="center" wrapText="1" shrinkToFit="1"/>
    </xf>
    <xf numFmtId="0" fontId="8" fillId="11" borderId="12" xfId="1" applyFont="1" applyFill="1" applyBorder="1" applyAlignment="1">
      <alignment horizontal="center" vertical="center" shrinkToFit="1"/>
    </xf>
    <xf numFmtId="176" fontId="4" fillId="5" borderId="61" xfId="3" applyNumberFormat="1" applyFont="1" applyFill="1" applyBorder="1" applyAlignment="1" applyProtection="1">
      <alignment vertical="center" shrinkToFit="1"/>
    </xf>
    <xf numFmtId="176" fontId="4" fillId="0" borderId="88" xfId="3" applyNumberFormat="1" applyFont="1" applyBorder="1" applyAlignment="1" applyProtection="1">
      <alignment vertical="center" shrinkToFit="1"/>
    </xf>
    <xf numFmtId="176" fontId="4" fillId="0" borderId="24" xfId="3" applyNumberFormat="1" applyFont="1" applyBorder="1" applyAlignment="1" applyProtection="1">
      <alignment vertical="center" shrinkToFit="1"/>
    </xf>
    <xf numFmtId="176" fontId="4" fillId="5" borderId="88" xfId="3" applyNumberFormat="1" applyFont="1" applyFill="1" applyBorder="1" applyAlignment="1" applyProtection="1">
      <alignment vertical="center" shrinkToFit="1"/>
    </xf>
    <xf numFmtId="176" fontId="4" fillId="5" borderId="180" xfId="3" applyNumberFormat="1" applyFont="1" applyFill="1" applyBorder="1" applyAlignment="1" applyProtection="1">
      <alignment vertical="center" shrinkToFit="1"/>
    </xf>
    <xf numFmtId="176" fontId="4" fillId="5" borderId="121" xfId="3" applyNumberFormat="1" applyFont="1" applyFill="1" applyBorder="1" applyAlignment="1" applyProtection="1">
      <alignment vertical="center" shrinkToFit="1"/>
    </xf>
    <xf numFmtId="176" fontId="4" fillId="5" borderId="65" xfId="3" applyNumberFormat="1" applyFont="1" applyFill="1" applyBorder="1" applyAlignment="1" applyProtection="1">
      <alignment vertical="center" shrinkToFit="1"/>
    </xf>
    <xf numFmtId="176" fontId="4" fillId="5" borderId="60" xfId="3" applyNumberFormat="1" applyFont="1" applyFill="1" applyBorder="1" applyAlignment="1" applyProtection="1">
      <alignment vertical="center" shrinkToFit="1"/>
    </xf>
    <xf numFmtId="176" fontId="4" fillId="5" borderId="123" xfId="3" applyNumberFormat="1" applyFont="1" applyFill="1" applyBorder="1" applyAlignment="1" applyProtection="1">
      <alignment vertical="center" shrinkToFit="1"/>
    </xf>
    <xf numFmtId="176" fontId="36" fillId="6" borderId="199" xfId="1" applyNumberFormat="1" applyFont="1" applyFill="1" applyBorder="1" applyAlignment="1">
      <alignment horizontal="center" vertical="center" shrinkToFit="1"/>
    </xf>
    <xf numFmtId="176" fontId="36" fillId="6" borderId="156" xfId="1" applyNumberFormat="1" applyFont="1" applyFill="1" applyBorder="1" applyAlignment="1">
      <alignment horizontal="center" vertical="center" shrinkToFit="1"/>
    </xf>
    <xf numFmtId="176" fontId="36" fillId="6" borderId="198" xfId="1" applyNumberFormat="1" applyFont="1" applyFill="1" applyBorder="1" applyAlignment="1">
      <alignment horizontal="center" vertical="center" shrinkToFit="1"/>
    </xf>
    <xf numFmtId="176" fontId="36" fillId="6" borderId="201" xfId="1" applyNumberFormat="1" applyFont="1" applyFill="1" applyBorder="1" applyAlignment="1">
      <alignment horizontal="center" vertical="center" shrinkToFit="1"/>
    </xf>
    <xf numFmtId="176" fontId="36" fillId="6" borderId="157" xfId="1" applyNumberFormat="1" applyFont="1" applyFill="1" applyBorder="1" applyAlignment="1">
      <alignment horizontal="center" vertical="center" shrinkToFit="1"/>
    </xf>
    <xf numFmtId="176" fontId="36" fillId="6" borderId="200" xfId="1" applyNumberFormat="1" applyFont="1" applyFill="1" applyBorder="1" applyAlignment="1">
      <alignment horizontal="center" vertical="center" shrinkToFit="1"/>
    </xf>
    <xf numFmtId="176" fontId="36" fillId="6" borderId="202" xfId="1" applyNumberFormat="1" applyFont="1" applyFill="1" applyBorder="1" applyAlignment="1">
      <alignment horizontal="center" vertical="center" shrinkToFit="1"/>
    </xf>
    <xf numFmtId="176" fontId="36" fillId="6" borderId="158" xfId="1" applyNumberFormat="1" applyFont="1" applyFill="1" applyBorder="1" applyAlignment="1">
      <alignment horizontal="center" vertical="center" shrinkToFit="1"/>
    </xf>
    <xf numFmtId="176" fontId="36" fillId="6" borderId="203" xfId="1" applyNumberFormat="1" applyFont="1" applyFill="1" applyBorder="1" applyAlignment="1">
      <alignment horizontal="center" vertical="center" shrinkToFit="1"/>
    </xf>
    <xf numFmtId="176" fontId="4" fillId="0" borderId="65" xfId="1" applyNumberFormat="1" applyFont="1" applyBorder="1" applyAlignment="1">
      <alignment horizontal="right" vertical="center" shrinkToFit="1"/>
    </xf>
    <xf numFmtId="176" fontId="4" fillId="0" borderId="63" xfId="1" applyNumberFormat="1" applyFont="1" applyBorder="1" applyAlignment="1">
      <alignment horizontal="right" vertical="center" shrinkToFit="1"/>
    </xf>
    <xf numFmtId="176" fontId="4" fillId="0" borderId="63" xfId="3" applyNumberFormat="1" applyFont="1" applyBorder="1" applyAlignment="1" applyProtection="1">
      <alignment vertical="center" wrapText="1" shrinkToFit="1"/>
    </xf>
    <xf numFmtId="176" fontId="4" fillId="0" borderId="63" xfId="3" applyNumberFormat="1" applyFont="1" applyBorder="1" applyAlignment="1" applyProtection="1">
      <alignment vertical="center" shrinkToFit="1"/>
    </xf>
    <xf numFmtId="0" fontId="15" fillId="6" borderId="89" xfId="1" applyFont="1" applyFill="1" applyBorder="1" applyAlignment="1">
      <alignment horizontal="center" vertical="center"/>
    </xf>
    <xf numFmtId="176" fontId="4" fillId="0" borderId="88" xfId="1" applyNumberFormat="1" applyFont="1" applyBorder="1" applyAlignment="1">
      <alignment horizontal="right" vertical="center" shrinkToFit="1"/>
    </xf>
    <xf numFmtId="176" fontId="4" fillId="0" borderId="24" xfId="1" applyNumberFormat="1" applyFont="1" applyBorder="1" applyAlignment="1">
      <alignment horizontal="right" vertical="center" shrinkToFit="1"/>
    </xf>
    <xf numFmtId="176" fontId="4" fillId="0" borderId="89" xfId="1" applyNumberFormat="1" applyFont="1" applyBorder="1" applyAlignment="1">
      <alignment horizontal="right" vertical="center" shrinkToFit="1"/>
    </xf>
    <xf numFmtId="176" fontId="4" fillId="0" borderId="89" xfId="3" applyNumberFormat="1" applyFont="1" applyBorder="1" applyAlignment="1" applyProtection="1">
      <alignment vertical="center" wrapText="1" shrinkToFit="1"/>
    </xf>
    <xf numFmtId="176" fontId="4" fillId="0" borderId="61" xfId="3" applyNumberFormat="1" applyFont="1" applyBorder="1" applyAlignment="1" applyProtection="1">
      <alignment vertical="center" wrapText="1" shrinkToFit="1"/>
    </xf>
    <xf numFmtId="176" fontId="4" fillId="0" borderId="89" xfId="3" applyNumberFormat="1" applyFont="1" applyBorder="1" applyAlignment="1" applyProtection="1">
      <alignment vertical="center" shrinkToFit="1"/>
    </xf>
    <xf numFmtId="176" fontId="4" fillId="0" borderId="61" xfId="3" applyNumberFormat="1" applyFont="1" applyBorder="1" applyAlignment="1" applyProtection="1">
      <alignment vertical="center" shrinkToFit="1"/>
    </xf>
    <xf numFmtId="176" fontId="4" fillId="0" borderId="65" xfId="3" applyNumberFormat="1" applyFont="1" applyBorder="1" applyAlignment="1" applyProtection="1">
      <alignment vertical="center" shrinkToFit="1"/>
    </xf>
    <xf numFmtId="0" fontId="15" fillId="6" borderId="61" xfId="1" applyFont="1" applyFill="1" applyBorder="1" applyAlignment="1">
      <alignment horizontal="center" vertical="center"/>
    </xf>
    <xf numFmtId="176" fontId="4" fillId="0" borderId="17" xfId="1" applyNumberFormat="1" applyFont="1" applyBorder="1" applyAlignment="1">
      <alignment horizontal="right" vertical="center" shrinkToFit="1"/>
    </xf>
    <xf numFmtId="176" fontId="4" fillId="0" borderId="62" xfId="3" applyNumberFormat="1" applyFont="1" applyBorder="1" applyAlignment="1" applyProtection="1">
      <alignment vertical="center" wrapText="1" shrinkToFit="1"/>
    </xf>
    <xf numFmtId="176" fontId="4" fillId="0" borderId="62" xfId="3" applyNumberFormat="1" applyFont="1" applyBorder="1" applyAlignment="1" applyProtection="1">
      <alignment vertical="center" shrinkToFit="1"/>
    </xf>
    <xf numFmtId="176" fontId="4" fillId="5" borderId="62" xfId="3" applyNumberFormat="1" applyFont="1" applyFill="1" applyBorder="1" applyAlignment="1" applyProtection="1">
      <alignment vertical="center" shrinkToFit="1"/>
    </xf>
    <xf numFmtId="176" fontId="4" fillId="5" borderId="99" xfId="3" applyNumberFormat="1" applyFont="1" applyFill="1" applyBorder="1" applyAlignment="1" applyProtection="1">
      <alignment vertical="center" shrinkToFit="1"/>
    </xf>
    <xf numFmtId="176" fontId="4" fillId="5" borderId="176" xfId="3" applyNumberFormat="1" applyFont="1" applyFill="1" applyBorder="1" applyAlignment="1" applyProtection="1">
      <alignment vertical="center" shrinkToFit="1"/>
    </xf>
    <xf numFmtId="176" fontId="4" fillId="5" borderId="233" xfId="3" applyNumberFormat="1" applyFont="1" applyFill="1" applyBorder="1" applyAlignment="1" applyProtection="1">
      <alignment vertical="center" shrinkToFit="1"/>
    </xf>
    <xf numFmtId="176" fontId="4" fillId="2" borderId="72" xfId="3" applyNumberFormat="1" applyFont="1" applyFill="1" applyBorder="1" applyAlignment="1" applyProtection="1">
      <alignment horizontal="center" vertical="center" shrinkToFit="1"/>
    </xf>
    <xf numFmtId="176" fontId="4" fillId="2" borderId="118" xfId="3" applyNumberFormat="1" applyFont="1" applyFill="1" applyBorder="1" applyAlignment="1" applyProtection="1">
      <alignment horizontal="center" vertical="center" shrinkToFit="1"/>
    </xf>
    <xf numFmtId="176" fontId="4" fillId="5" borderId="79" xfId="1" applyNumberFormat="1" applyFont="1" applyFill="1" applyBorder="1" applyAlignment="1">
      <alignment vertical="center" shrinkToFit="1"/>
    </xf>
    <xf numFmtId="176" fontId="4" fillId="5" borderId="73" xfId="1" applyNumberFormat="1" applyFont="1" applyFill="1" applyBorder="1" applyAlignment="1">
      <alignment vertical="center" shrinkToFit="1"/>
    </xf>
    <xf numFmtId="176" fontId="40" fillId="6" borderId="205" xfId="1" applyNumberFormat="1" applyFont="1" applyFill="1" applyBorder="1" applyAlignment="1">
      <alignment vertical="center" shrinkToFit="1"/>
    </xf>
    <xf numFmtId="176" fontId="40" fillId="6" borderId="206" xfId="1" applyNumberFormat="1" applyFont="1" applyFill="1" applyBorder="1" applyAlignment="1">
      <alignment vertical="center" shrinkToFit="1"/>
    </xf>
    <xf numFmtId="176" fontId="40" fillId="6" borderId="207" xfId="1" applyNumberFormat="1" applyFont="1" applyFill="1" applyBorder="1" applyAlignment="1">
      <alignment vertical="center" shrinkToFit="1"/>
    </xf>
    <xf numFmtId="0" fontId="15" fillId="6" borderId="64" xfId="1" applyFont="1" applyFill="1" applyBorder="1" applyAlignment="1">
      <alignment horizontal="center" vertical="center"/>
    </xf>
    <xf numFmtId="0" fontId="15" fillId="6" borderId="62" xfId="1" applyFont="1" applyFill="1" applyBorder="1" applyAlignment="1">
      <alignment horizontal="center" vertical="center"/>
    </xf>
    <xf numFmtId="0" fontId="4" fillId="11" borderId="65" xfId="1" applyFont="1" applyFill="1" applyBorder="1" applyAlignment="1">
      <alignment horizontal="center" vertical="center" shrinkToFit="1"/>
    </xf>
    <xf numFmtId="0" fontId="4" fillId="11" borderId="60" xfId="1" applyFont="1" applyFill="1" applyBorder="1" applyAlignment="1">
      <alignment horizontal="center" vertical="center" shrinkToFit="1"/>
    </xf>
    <xf numFmtId="0" fontId="4" fillId="11" borderId="90" xfId="1" applyFont="1" applyFill="1" applyBorder="1" applyAlignment="1">
      <alignment horizontal="center" vertical="center" shrinkToFit="1"/>
    </xf>
    <xf numFmtId="0" fontId="4" fillId="11" borderId="63" xfId="1" applyFont="1" applyFill="1" applyBorder="1" applyAlignment="1">
      <alignment horizontal="center" vertical="center" shrinkToFit="1"/>
    </xf>
    <xf numFmtId="0" fontId="8" fillId="0" borderId="112" xfId="1" applyFont="1" applyBorder="1" applyAlignment="1">
      <alignment horizontal="center" vertical="center" wrapText="1" shrinkToFit="1"/>
    </xf>
    <xf numFmtId="0" fontId="8" fillId="0" borderId="54" xfId="1" applyFont="1" applyBorder="1" applyAlignment="1">
      <alignment horizontal="center" vertical="center" wrapText="1" shrinkToFit="1"/>
    </xf>
    <xf numFmtId="0" fontId="8" fillId="0" borderId="55" xfId="1" applyFont="1" applyBorder="1" applyAlignment="1">
      <alignment horizontal="center" vertical="center" wrapText="1" shrinkToFit="1"/>
    </xf>
    <xf numFmtId="178" fontId="4" fillId="0" borderId="64" xfId="1" applyNumberFormat="1" applyFont="1" applyBorder="1" applyAlignment="1">
      <alignment horizontal="center" vertical="center" wrapText="1" shrinkToFit="1"/>
    </xf>
    <xf numFmtId="178" fontId="4" fillId="0" borderId="62" xfId="1" applyNumberFormat="1" applyFont="1" applyBorder="1" applyAlignment="1">
      <alignment horizontal="center" vertical="center" wrapText="1" shrinkToFit="1"/>
    </xf>
    <xf numFmtId="6" fontId="4" fillId="0" borderId="63" xfId="3" applyFont="1" applyBorder="1" applyAlignment="1" applyProtection="1">
      <alignment vertical="center" wrapText="1"/>
    </xf>
    <xf numFmtId="0" fontId="4" fillId="0" borderId="113" xfId="1" applyFont="1" applyBorder="1" applyAlignment="1">
      <alignment horizontal="center" vertical="center" wrapText="1" shrinkToFit="1"/>
    </xf>
    <xf numFmtId="0" fontId="4" fillId="0" borderId="52" xfId="1" applyFont="1" applyBorder="1" applyAlignment="1">
      <alignment horizontal="center" vertical="center" wrapText="1" shrinkToFit="1"/>
    </xf>
    <xf numFmtId="0" fontId="4" fillId="0" borderId="57" xfId="1" applyFont="1" applyBorder="1" applyAlignment="1">
      <alignment horizontal="center" vertical="center" wrapText="1" shrinkToFit="1"/>
    </xf>
    <xf numFmtId="0" fontId="4" fillId="0" borderId="114" xfId="1" applyFont="1" applyBorder="1" applyAlignment="1">
      <alignment horizontal="center" vertical="center" wrapText="1" shrinkToFit="1"/>
    </xf>
    <xf numFmtId="0" fontId="4" fillId="0" borderId="53" xfId="1" applyFont="1" applyBorder="1" applyAlignment="1">
      <alignment horizontal="center" vertical="center" wrapText="1" shrinkToFit="1"/>
    </xf>
    <xf numFmtId="0" fontId="4" fillId="0" borderId="58" xfId="1" applyFont="1" applyBorder="1" applyAlignment="1">
      <alignment horizontal="center" vertical="center" wrapText="1" shrinkToFit="1"/>
    </xf>
    <xf numFmtId="0" fontId="21" fillId="14" borderId="32" xfId="2" applyFont="1" applyFill="1" applyBorder="1" applyAlignment="1">
      <alignment horizontal="center" vertical="center" shrinkToFit="1"/>
    </xf>
    <xf numFmtId="0" fontId="21" fillId="14" borderId="33" xfId="2" applyFont="1" applyFill="1" applyBorder="1" applyAlignment="1">
      <alignment horizontal="center" vertical="center" shrinkToFit="1"/>
    </xf>
    <xf numFmtId="0" fontId="21" fillId="14" borderId="34" xfId="2" applyFont="1" applyFill="1" applyBorder="1" applyAlignment="1">
      <alignment horizontal="center" vertical="center" shrinkToFit="1"/>
    </xf>
    <xf numFmtId="0" fontId="21" fillId="14" borderId="6" xfId="2" applyFont="1" applyFill="1" applyBorder="1" applyAlignment="1">
      <alignment horizontal="center" vertical="center" shrinkToFit="1"/>
    </xf>
    <xf numFmtId="0" fontId="21" fillId="14" borderId="7" xfId="2" applyFont="1" applyFill="1" applyBorder="1" applyAlignment="1">
      <alignment horizontal="center" vertical="center" shrinkToFit="1"/>
    </xf>
    <xf numFmtId="0" fontId="21" fillId="14" borderId="8" xfId="2" applyFont="1" applyFill="1" applyBorder="1" applyAlignment="1">
      <alignment horizontal="center" vertical="center" shrinkToFit="1"/>
    </xf>
    <xf numFmtId="0" fontId="7" fillId="0" borderId="24" xfId="1" applyFont="1" applyBorder="1" applyAlignment="1">
      <alignment horizontal="center" vertical="center"/>
    </xf>
    <xf numFmtId="0" fontId="7" fillId="0" borderId="25" xfId="1" applyFont="1" applyBorder="1" applyAlignment="1">
      <alignment horizontal="center" vertical="center"/>
    </xf>
    <xf numFmtId="0" fontId="7" fillId="0" borderId="36" xfId="1" applyFont="1" applyBorder="1" applyAlignment="1">
      <alignment horizontal="center" vertical="center"/>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7" fillId="0" borderId="38" xfId="1" applyFont="1" applyBorder="1" applyAlignment="1">
      <alignment horizontal="center" vertical="center"/>
    </xf>
    <xf numFmtId="0" fontId="30" fillId="0" borderId="0" xfId="2" applyFont="1" applyAlignment="1">
      <alignment horizontal="left" vertical="center" wrapText="1"/>
    </xf>
    <xf numFmtId="0" fontId="52" fillId="0" borderId="65" xfId="1" applyFont="1" applyBorder="1" applyAlignment="1">
      <alignment horizontal="center" vertical="center"/>
    </xf>
    <xf numFmtId="0" fontId="52" fillId="0" borderId="90" xfId="1" applyFont="1" applyBorder="1" applyAlignment="1">
      <alignment horizontal="center" vertical="center"/>
    </xf>
    <xf numFmtId="0" fontId="18" fillId="2" borderId="99" xfId="1" applyFont="1" applyFill="1" applyBorder="1" applyAlignment="1">
      <alignment horizontal="center" vertical="center"/>
    </xf>
    <xf numFmtId="0" fontId="18" fillId="2" borderId="176" xfId="1" applyFont="1" applyFill="1" applyBorder="1" applyAlignment="1">
      <alignment horizontal="center" vertical="center"/>
    </xf>
    <xf numFmtId="0" fontId="18" fillId="2" borderId="190" xfId="1" applyFont="1" applyFill="1" applyBorder="1" applyAlignment="1">
      <alignment horizontal="center" vertical="center"/>
    </xf>
    <xf numFmtId="0" fontId="4" fillId="11" borderId="125" xfId="1" applyFont="1" applyFill="1" applyBorder="1" applyAlignment="1">
      <alignment horizontal="center" vertical="center" textRotation="255"/>
    </xf>
    <xf numFmtId="0" fontId="4" fillId="11" borderId="126" xfId="1" applyFont="1" applyFill="1" applyBorder="1" applyAlignment="1">
      <alignment horizontal="center" vertical="center" textRotation="255"/>
    </xf>
    <xf numFmtId="0" fontId="4" fillId="11" borderId="107" xfId="1" applyFont="1" applyFill="1" applyBorder="1" applyAlignment="1">
      <alignment horizontal="center" vertical="center" textRotation="255"/>
    </xf>
    <xf numFmtId="0" fontId="8" fillId="11" borderId="152" xfId="1" applyFont="1" applyFill="1" applyBorder="1" applyAlignment="1">
      <alignment horizontal="center" vertical="center" wrapText="1"/>
    </xf>
    <xf numFmtId="0" fontId="8" fillId="11" borderId="140" xfId="1" applyFont="1" applyFill="1" applyBorder="1" applyAlignment="1">
      <alignment horizontal="center" vertical="center" wrapText="1"/>
    </xf>
    <xf numFmtId="0" fontId="8" fillId="11" borderId="6" xfId="1" applyFont="1" applyFill="1" applyBorder="1" applyAlignment="1">
      <alignment horizontal="center" vertical="center" wrapText="1"/>
    </xf>
    <xf numFmtId="0" fontId="18" fillId="11" borderId="32" xfId="1" applyFont="1" applyFill="1" applyBorder="1" applyAlignment="1">
      <alignment horizontal="center" vertical="center"/>
    </xf>
    <xf numFmtId="0" fontId="18" fillId="11" borderId="33" xfId="1" applyFont="1" applyFill="1" applyBorder="1" applyAlignment="1">
      <alignment horizontal="center" vertical="center"/>
    </xf>
    <xf numFmtId="0" fontId="18" fillId="11" borderId="34" xfId="1" applyFont="1" applyFill="1" applyBorder="1" applyAlignment="1">
      <alignment horizontal="center" vertical="center"/>
    </xf>
    <xf numFmtId="0" fontId="18" fillId="10" borderId="153" xfId="1" applyFont="1" applyFill="1" applyBorder="1" applyAlignment="1">
      <alignment horizontal="center" vertical="center" shrinkToFit="1"/>
    </xf>
    <xf numFmtId="0" fontId="18" fillId="10" borderId="180" xfId="1" applyFont="1" applyFill="1" applyBorder="1" applyAlignment="1">
      <alignment horizontal="center" vertical="center" shrinkToFit="1"/>
    </xf>
    <xf numFmtId="0" fontId="18" fillId="10" borderId="164" xfId="1" applyFont="1" applyFill="1" applyBorder="1" applyAlignment="1">
      <alignment horizontal="center" vertical="center" shrinkToFit="1"/>
    </xf>
    <xf numFmtId="0" fontId="11" fillId="2" borderId="32" xfId="1" applyFont="1" applyFill="1" applyBorder="1" applyAlignment="1">
      <alignment horizontal="center" vertical="center" wrapText="1"/>
    </xf>
    <xf numFmtId="0" fontId="11" fillId="2" borderId="33" xfId="1" applyFont="1" applyFill="1" applyBorder="1" applyAlignment="1">
      <alignment horizontal="center" vertical="center" wrapText="1"/>
    </xf>
    <xf numFmtId="0" fontId="11" fillId="2" borderId="34" xfId="1" applyFont="1" applyFill="1" applyBorder="1" applyAlignment="1">
      <alignment horizontal="center" vertical="center" wrapText="1"/>
    </xf>
    <xf numFmtId="0" fontId="11" fillId="2" borderId="140" xfId="1" applyFont="1" applyFill="1" applyBorder="1" applyAlignment="1">
      <alignment horizontal="center" vertical="center" wrapText="1"/>
    </xf>
    <xf numFmtId="0" fontId="11" fillId="2" borderId="0" xfId="1" applyFont="1" applyFill="1" applyAlignment="1">
      <alignment horizontal="center" vertical="center" wrapText="1"/>
    </xf>
    <xf numFmtId="0" fontId="11" fillId="2" borderId="178" xfId="1" applyFont="1" applyFill="1" applyBorder="1" applyAlignment="1">
      <alignment horizontal="center" vertical="center" wrapText="1"/>
    </xf>
    <xf numFmtId="0" fontId="11" fillId="2" borderId="6" xfId="1" applyFont="1" applyFill="1" applyBorder="1" applyAlignment="1">
      <alignment horizontal="center" vertical="center" wrapText="1"/>
    </xf>
    <xf numFmtId="0" fontId="11" fillId="2" borderId="7" xfId="1" applyFont="1" applyFill="1" applyBorder="1" applyAlignment="1">
      <alignment horizontal="center" vertical="center" wrapText="1"/>
    </xf>
    <xf numFmtId="0" fontId="11" fillId="2" borderId="8" xfId="1" applyFont="1" applyFill="1" applyBorder="1" applyAlignment="1">
      <alignment horizontal="center" vertical="center" wrapText="1"/>
    </xf>
    <xf numFmtId="0" fontId="5" fillId="10" borderId="181" xfId="1" applyFont="1" applyFill="1" applyBorder="1" applyAlignment="1">
      <alignment horizontal="center" vertical="center" wrapText="1" shrinkToFit="1"/>
    </xf>
    <xf numFmtId="0" fontId="5" fillId="10" borderId="0" xfId="1" applyFont="1" applyFill="1" applyAlignment="1">
      <alignment horizontal="center" vertical="center" wrapText="1" shrinkToFit="1"/>
    </xf>
    <xf numFmtId="0" fontId="5" fillId="9" borderId="181" xfId="1" applyFont="1" applyFill="1" applyBorder="1" applyAlignment="1">
      <alignment horizontal="center" vertical="center" wrapText="1" shrinkToFit="1"/>
    </xf>
    <xf numFmtId="0" fontId="5" fillId="9" borderId="178" xfId="1" applyFont="1" applyFill="1" applyBorder="1" applyAlignment="1">
      <alignment horizontal="center" vertical="center" wrapText="1" shrinkToFit="1"/>
    </xf>
    <xf numFmtId="0" fontId="5" fillId="9" borderId="179" xfId="1" applyFont="1" applyFill="1" applyBorder="1" applyAlignment="1">
      <alignment horizontal="center" vertical="center" wrapText="1" shrinkToFit="1"/>
    </xf>
    <xf numFmtId="0" fontId="5" fillId="9" borderId="8" xfId="1" applyFont="1" applyFill="1" applyBorder="1" applyAlignment="1">
      <alignment horizontal="center" vertical="center" wrapText="1" shrinkToFit="1"/>
    </xf>
    <xf numFmtId="180" fontId="8" fillId="10" borderId="179" xfId="1" applyNumberFormat="1" applyFont="1" applyFill="1" applyBorder="1" applyAlignment="1">
      <alignment horizontal="center" vertical="top" wrapText="1" shrinkToFit="1"/>
    </xf>
    <xf numFmtId="180" fontId="8" fillId="10" borderId="7" xfId="1" applyNumberFormat="1" applyFont="1" applyFill="1" applyBorder="1" applyAlignment="1">
      <alignment horizontal="center" vertical="top" wrapText="1" shrinkToFit="1"/>
    </xf>
    <xf numFmtId="176" fontId="4" fillId="10" borderId="183" xfId="1" applyNumberFormat="1" applyFont="1" applyFill="1" applyBorder="1" applyAlignment="1">
      <alignment horizontal="center" vertical="center" shrinkToFit="1"/>
    </xf>
    <xf numFmtId="176" fontId="4" fillId="10" borderId="60" xfId="1" applyNumberFormat="1" applyFont="1" applyFill="1" applyBorder="1" applyAlignment="1">
      <alignment horizontal="center" vertical="center" shrinkToFit="1"/>
    </xf>
    <xf numFmtId="176" fontId="4" fillId="9" borderId="183" xfId="1" applyNumberFormat="1" applyFont="1" applyFill="1" applyBorder="1" applyAlignment="1">
      <alignment horizontal="center" vertical="center" shrinkToFit="1"/>
    </xf>
    <xf numFmtId="176" fontId="4" fillId="9" borderId="133" xfId="1" applyNumberFormat="1" applyFont="1" applyFill="1" applyBorder="1" applyAlignment="1">
      <alignment horizontal="center" vertical="center" shrinkToFit="1"/>
    </xf>
    <xf numFmtId="176" fontId="11" fillId="2" borderId="154" xfId="1" applyNumberFormat="1" applyFont="1" applyFill="1" applyBorder="1" applyAlignment="1">
      <alignment vertical="center" shrinkToFit="1"/>
    </xf>
    <xf numFmtId="176" fontId="11" fillId="2" borderId="60" xfId="1" applyNumberFormat="1" applyFont="1" applyFill="1" applyBorder="1" applyAlignment="1">
      <alignment vertical="center" shrinkToFit="1"/>
    </xf>
    <xf numFmtId="176" fontId="11" fillId="2" borderId="123" xfId="1" applyNumberFormat="1" applyFont="1" applyFill="1" applyBorder="1" applyAlignment="1">
      <alignment vertical="center" shrinkToFit="1"/>
    </xf>
    <xf numFmtId="176" fontId="4" fillId="10" borderId="182" xfId="1" applyNumberFormat="1" applyFont="1" applyFill="1" applyBorder="1" applyAlignment="1">
      <alignment horizontal="center" vertical="center" shrinkToFit="1"/>
    </xf>
    <xf numFmtId="176" fontId="4" fillId="10" borderId="180" xfId="1" applyNumberFormat="1" applyFont="1" applyFill="1" applyBorder="1" applyAlignment="1">
      <alignment horizontal="center" vertical="center" shrinkToFit="1"/>
    </xf>
    <xf numFmtId="176" fontId="4" fillId="9" borderId="182" xfId="1" applyNumberFormat="1" applyFont="1" applyFill="1" applyBorder="1" applyAlignment="1">
      <alignment horizontal="center" vertical="center" shrinkToFit="1"/>
    </xf>
    <xf numFmtId="176" fontId="4" fillId="9" borderId="164" xfId="1" applyNumberFormat="1" applyFont="1" applyFill="1" applyBorder="1" applyAlignment="1">
      <alignment horizontal="center" vertical="center" shrinkToFit="1"/>
    </xf>
    <xf numFmtId="176" fontId="11" fillId="2" borderId="153" xfId="1" applyNumberFormat="1" applyFont="1" applyFill="1" applyBorder="1" applyAlignment="1">
      <alignment vertical="center" shrinkToFit="1"/>
    </xf>
    <xf numFmtId="176" fontId="11" fillId="2" borderId="180" xfId="1" applyNumberFormat="1" applyFont="1" applyFill="1" applyBorder="1" applyAlignment="1">
      <alignment vertical="center" shrinkToFit="1"/>
    </xf>
    <xf numFmtId="176" fontId="11" fillId="2" borderId="121" xfId="1" applyNumberFormat="1" applyFont="1" applyFill="1" applyBorder="1" applyAlignment="1">
      <alignment vertical="center" shrinkToFit="1"/>
    </xf>
    <xf numFmtId="181" fontId="8" fillId="9" borderId="184" xfId="1" applyNumberFormat="1" applyFont="1" applyFill="1" applyBorder="1" applyAlignment="1">
      <alignment horizontal="center" vertical="center" shrinkToFit="1"/>
    </xf>
    <xf numFmtId="181" fontId="8" fillId="9" borderId="188" xfId="1" applyNumberFormat="1" applyFont="1" applyFill="1" applyBorder="1" applyAlignment="1">
      <alignment horizontal="center" vertical="center" shrinkToFit="1"/>
    </xf>
    <xf numFmtId="176" fontId="11" fillId="2" borderId="32" xfId="1" applyNumberFormat="1" applyFont="1" applyFill="1" applyBorder="1" applyAlignment="1">
      <alignment vertical="center" shrinkToFit="1"/>
    </xf>
    <xf numFmtId="176" fontId="11" fillId="2" borderId="33" xfId="1" applyNumberFormat="1" applyFont="1" applyFill="1" applyBorder="1" applyAlignment="1">
      <alignment vertical="center" shrinkToFit="1"/>
    </xf>
    <xf numFmtId="176" fontId="11" fillId="2" borderId="175" xfId="1" applyNumberFormat="1" applyFont="1" applyFill="1" applyBorder="1" applyAlignment="1">
      <alignment vertical="center" shrinkToFit="1"/>
    </xf>
    <xf numFmtId="176" fontId="11" fillId="2" borderId="139" xfId="1" applyNumberFormat="1" applyFont="1" applyFill="1" applyBorder="1" applyAlignment="1">
      <alignment vertical="center" shrinkToFit="1"/>
    </xf>
    <xf numFmtId="176" fontId="11" fillId="2" borderId="147" xfId="1" applyNumberFormat="1" applyFont="1" applyFill="1" applyBorder="1" applyAlignment="1">
      <alignment vertical="center" shrinkToFit="1"/>
    </xf>
    <xf numFmtId="176" fontId="11" fillId="2" borderId="186" xfId="1" applyNumberFormat="1" applyFont="1" applyFill="1" applyBorder="1" applyAlignment="1">
      <alignment vertical="center" shrinkToFit="1"/>
    </xf>
    <xf numFmtId="176" fontId="4" fillId="10" borderId="185" xfId="1" applyNumberFormat="1" applyFont="1" applyFill="1" applyBorder="1" applyAlignment="1">
      <alignment vertical="center" shrinkToFit="1"/>
    </xf>
    <xf numFmtId="176" fontId="4" fillId="10" borderId="208" xfId="1" applyNumberFormat="1" applyFont="1" applyFill="1" applyBorder="1" applyAlignment="1">
      <alignment vertical="center" shrinkToFit="1"/>
    </xf>
    <xf numFmtId="176" fontId="4" fillId="9" borderId="209" xfId="1" applyNumberFormat="1" applyFont="1" applyFill="1" applyBorder="1" applyAlignment="1">
      <alignment horizontal="center" vertical="center" shrinkToFit="1"/>
    </xf>
    <xf numFmtId="176" fontId="4" fillId="9" borderId="210" xfId="1" applyNumberFormat="1" applyFont="1" applyFill="1" applyBorder="1" applyAlignment="1">
      <alignment horizontal="center" vertical="center" shrinkToFit="1"/>
    </xf>
    <xf numFmtId="6" fontId="43" fillId="6" borderId="119" xfId="3" applyFont="1" applyFill="1" applyBorder="1" applyAlignment="1" applyProtection="1">
      <alignment horizontal="center" vertical="center" shrinkToFit="1"/>
    </xf>
    <xf numFmtId="6" fontId="43" fillId="6" borderId="163" xfId="3" applyFont="1" applyFill="1" applyBorder="1" applyAlignment="1" applyProtection="1">
      <alignment horizontal="center" vertical="center" shrinkToFit="1"/>
    </xf>
    <xf numFmtId="176" fontId="43" fillId="6" borderId="132" xfId="1" applyNumberFormat="1" applyFont="1" applyFill="1" applyBorder="1" applyAlignment="1">
      <alignment vertical="center" shrinkToFit="1"/>
    </xf>
    <xf numFmtId="176" fontId="43" fillId="6" borderId="128" xfId="1" applyNumberFormat="1" applyFont="1" applyFill="1" applyBorder="1" applyAlignment="1">
      <alignment vertical="center" shrinkToFit="1"/>
    </xf>
    <xf numFmtId="176" fontId="43" fillId="6" borderId="187" xfId="1" applyNumberFormat="1" applyFont="1" applyFill="1" applyBorder="1" applyAlignment="1">
      <alignment vertical="center" shrinkToFit="1"/>
    </xf>
    <xf numFmtId="176" fontId="43" fillId="6" borderId="211" xfId="1" applyNumberFormat="1" applyFont="1" applyFill="1" applyBorder="1" applyAlignment="1">
      <alignment horizontal="center" vertical="center" shrinkToFit="1"/>
    </xf>
    <xf numFmtId="176" fontId="43" fillId="6" borderId="212" xfId="1" applyNumberFormat="1" applyFont="1" applyFill="1" applyBorder="1" applyAlignment="1">
      <alignment horizontal="center" vertical="center" shrinkToFit="1"/>
    </xf>
    <xf numFmtId="3" fontId="43" fillId="6" borderId="132" xfId="1" applyNumberFormat="1" applyFont="1" applyFill="1" applyBorder="1" applyAlignment="1">
      <alignment vertical="center" shrinkToFit="1"/>
    </xf>
    <xf numFmtId="3" fontId="43" fillId="6" borderId="128" xfId="1" applyNumberFormat="1" applyFont="1" applyFill="1" applyBorder="1" applyAlignment="1">
      <alignment vertical="center" shrinkToFit="1"/>
    </xf>
    <xf numFmtId="3" fontId="43" fillId="6" borderId="120" xfId="1" applyNumberFormat="1" applyFont="1" applyFill="1" applyBorder="1" applyAlignment="1">
      <alignment vertical="center" shrinkToFit="1"/>
    </xf>
    <xf numFmtId="179" fontId="4" fillId="11" borderId="87" xfId="1" applyNumberFormat="1" applyFont="1" applyFill="1" applyBorder="1" applyAlignment="1">
      <alignment horizontal="center" vertical="center" shrinkToFit="1"/>
    </xf>
    <xf numFmtId="179" fontId="4" fillId="11" borderId="17" xfId="1" applyNumberFormat="1" applyFont="1" applyFill="1" applyBorder="1" applyAlignment="1">
      <alignment horizontal="center" vertical="center" shrinkToFit="1"/>
    </xf>
    <xf numFmtId="176" fontId="4" fillId="11" borderId="153" xfId="3" applyNumberFormat="1" applyFont="1" applyFill="1" applyBorder="1" applyAlignment="1" applyProtection="1">
      <alignment vertical="center" shrinkToFit="1"/>
    </xf>
    <xf numFmtId="176" fontId="4" fillId="11" borderId="154" xfId="3" applyNumberFormat="1" applyFont="1" applyFill="1" applyBorder="1" applyAlignment="1" applyProtection="1">
      <alignment vertical="center" shrinkToFit="1"/>
    </xf>
    <xf numFmtId="176" fontId="4" fillId="11" borderId="93" xfId="3" applyNumberFormat="1" applyFont="1" applyFill="1" applyBorder="1" applyAlignment="1" applyProtection="1">
      <alignment vertical="center" shrinkToFit="1"/>
    </xf>
    <xf numFmtId="176" fontId="4" fillId="11" borderId="104" xfId="3" applyNumberFormat="1" applyFont="1" applyFill="1" applyBorder="1" applyAlignment="1" applyProtection="1">
      <alignment horizontal="right" vertical="center" shrinkToFit="1"/>
    </xf>
    <xf numFmtId="176" fontId="4" fillId="11" borderId="126" xfId="3" applyNumberFormat="1" applyFont="1" applyFill="1" applyBorder="1" applyAlignment="1" applyProtection="1">
      <alignment horizontal="right" vertical="center" shrinkToFit="1"/>
    </xf>
    <xf numFmtId="181" fontId="8" fillId="10" borderId="184" xfId="1" applyNumberFormat="1" applyFont="1" applyFill="1" applyBorder="1" applyAlignment="1">
      <alignment horizontal="center" vertical="center" shrinkToFit="1"/>
    </xf>
    <xf numFmtId="181" fontId="8" fillId="10" borderId="189" xfId="1" applyNumberFormat="1" applyFont="1" applyFill="1" applyBorder="1" applyAlignment="1">
      <alignment horizontal="center" vertical="center" shrinkToFit="1"/>
    </xf>
    <xf numFmtId="0" fontId="18" fillId="11" borderId="140" xfId="1" applyFont="1" applyFill="1" applyBorder="1" applyAlignment="1">
      <alignment horizontal="center" vertical="center"/>
    </xf>
    <xf numFmtId="0" fontId="18" fillId="11" borderId="0" xfId="1" applyFont="1" applyFill="1" applyAlignment="1">
      <alignment horizontal="center" vertical="center"/>
    </xf>
    <xf numFmtId="0" fontId="18" fillId="11" borderId="178" xfId="1" applyFont="1" applyFill="1" applyBorder="1" applyAlignment="1">
      <alignment horizontal="center" vertical="center"/>
    </xf>
    <xf numFmtId="0" fontId="18" fillId="10" borderId="155" xfId="1" applyFont="1" applyFill="1" applyBorder="1" applyAlignment="1">
      <alignment horizontal="center" vertical="center" shrinkToFit="1"/>
    </xf>
    <xf numFmtId="0" fontId="18" fillId="10" borderId="18" xfId="1" applyFont="1" applyFill="1" applyBorder="1" applyAlignment="1">
      <alignment horizontal="center" vertical="center" shrinkToFit="1"/>
    </xf>
    <xf numFmtId="0" fontId="5" fillId="9" borderId="183" xfId="1" applyFont="1" applyFill="1" applyBorder="1" applyAlignment="1">
      <alignment horizontal="center" vertical="center" wrapText="1" shrinkToFit="1"/>
    </xf>
    <xf numFmtId="0" fontId="5" fillId="9" borderId="60" xfId="1" applyFont="1" applyFill="1" applyBorder="1" applyAlignment="1">
      <alignment horizontal="center" vertical="center" wrapText="1" shrinkToFit="1"/>
    </xf>
    <xf numFmtId="0" fontId="5" fillId="9" borderId="234" xfId="1" applyFont="1" applyFill="1" applyBorder="1" applyAlignment="1">
      <alignment horizontal="center" vertical="center" wrapText="1" shrinkToFit="1"/>
    </xf>
    <xf numFmtId="0" fontId="5" fillId="9" borderId="176" xfId="1" applyFont="1" applyFill="1" applyBorder="1" applyAlignment="1">
      <alignment horizontal="center" vertical="center" wrapText="1" shrinkToFit="1"/>
    </xf>
    <xf numFmtId="176" fontId="11" fillId="2" borderId="133" xfId="1" applyNumberFormat="1" applyFont="1" applyFill="1" applyBorder="1" applyAlignment="1">
      <alignment vertical="center" shrinkToFit="1"/>
    </xf>
    <xf numFmtId="176" fontId="11" fillId="2" borderId="34" xfId="1" applyNumberFormat="1" applyFont="1" applyFill="1" applyBorder="1" applyAlignment="1">
      <alignment vertical="center" shrinkToFit="1"/>
    </xf>
    <xf numFmtId="176" fontId="11" fillId="2" borderId="131" xfId="1" applyNumberFormat="1" applyFont="1" applyFill="1" applyBorder="1" applyAlignment="1">
      <alignment vertical="center" shrinkToFit="1"/>
    </xf>
    <xf numFmtId="0" fontId="35" fillId="5" borderId="32" xfId="2" applyFont="1" applyFill="1" applyBorder="1" applyAlignment="1">
      <alignment horizontal="center" vertical="center" shrinkToFit="1"/>
    </xf>
    <xf numFmtId="0" fontId="35" fillId="5" borderId="33" xfId="2" applyFont="1" applyFill="1" applyBorder="1" applyAlignment="1">
      <alignment horizontal="center" vertical="center" shrinkToFit="1"/>
    </xf>
    <xf numFmtId="0" fontId="35" fillId="5" borderId="34" xfId="2" applyFont="1" applyFill="1" applyBorder="1" applyAlignment="1">
      <alignment horizontal="center" vertical="center" shrinkToFit="1"/>
    </xf>
    <xf numFmtId="0" fontId="35" fillId="5" borderId="6" xfId="2" applyFont="1" applyFill="1" applyBorder="1" applyAlignment="1">
      <alignment horizontal="center" vertical="center" shrinkToFit="1"/>
    </xf>
    <xf numFmtId="0" fontId="35" fillId="5" borderId="7" xfId="2" applyFont="1" applyFill="1" applyBorder="1" applyAlignment="1">
      <alignment horizontal="center" vertical="center" shrinkToFit="1"/>
    </xf>
    <xf numFmtId="0" fontId="35" fillId="5" borderId="8" xfId="2" applyFont="1" applyFill="1" applyBorder="1" applyAlignment="1">
      <alignment horizontal="center" vertical="center" shrinkToFit="1"/>
    </xf>
    <xf numFmtId="0" fontId="28" fillId="0" borderId="0" xfId="1" applyFont="1" applyAlignment="1">
      <alignment horizontal="left" vertical="center"/>
    </xf>
    <xf numFmtId="0" fontId="4" fillId="0" borderId="0" xfId="1" applyFont="1" applyAlignment="1">
      <alignment horizontal="right"/>
    </xf>
    <xf numFmtId="0" fontId="4" fillId="0" borderId="18" xfId="1" applyFont="1" applyBorder="1" applyAlignment="1">
      <alignment horizontal="right"/>
    </xf>
    <xf numFmtId="0" fontId="18" fillId="2" borderId="65" xfId="1" applyFont="1" applyFill="1" applyBorder="1" applyAlignment="1">
      <alignment horizontal="center" vertical="center"/>
    </xf>
    <xf numFmtId="0" fontId="18" fillId="2" borderId="60" xfId="1" applyFont="1" applyFill="1" applyBorder="1" applyAlignment="1">
      <alignment horizontal="center" vertical="center"/>
    </xf>
    <xf numFmtId="0" fontId="18" fillId="2" borderId="90" xfId="1" applyFont="1" applyFill="1" applyBorder="1" applyAlignment="1">
      <alignment horizontal="center" vertical="center"/>
    </xf>
    <xf numFmtId="0" fontId="15" fillId="6" borderId="62" xfId="1" applyFont="1" applyFill="1" applyBorder="1" applyAlignment="1">
      <alignment horizontal="center" vertical="center" textRotation="255"/>
    </xf>
    <xf numFmtId="0" fontId="4" fillId="11" borderId="125" xfId="1" applyFont="1" applyFill="1" applyBorder="1" applyAlignment="1">
      <alignment horizontal="center" vertical="center" wrapText="1" shrinkToFit="1"/>
    </xf>
    <xf numFmtId="0" fontId="4" fillId="11" borderId="126" xfId="1" applyFont="1" applyFill="1" applyBorder="1" applyAlignment="1">
      <alignment horizontal="center" vertical="center" wrapText="1" shrinkToFit="1"/>
    </xf>
    <xf numFmtId="0" fontId="4" fillId="11" borderId="107" xfId="1" applyFont="1" applyFill="1" applyBorder="1" applyAlignment="1">
      <alignment horizontal="center" vertical="center" wrapText="1" shrinkToFit="1"/>
    </xf>
    <xf numFmtId="0" fontId="18" fillId="11" borderId="154" xfId="1" applyFont="1" applyFill="1" applyBorder="1" applyAlignment="1">
      <alignment horizontal="center" vertical="center"/>
    </xf>
    <xf numFmtId="0" fontId="18" fillId="11" borderId="60" xfId="1" applyFont="1" applyFill="1" applyBorder="1" applyAlignment="1">
      <alignment horizontal="center" vertical="center"/>
    </xf>
    <xf numFmtId="0" fontId="18" fillId="11" borderId="133" xfId="1" applyFont="1" applyFill="1" applyBorder="1" applyAlignment="1">
      <alignment horizontal="center" vertical="center"/>
    </xf>
    <xf numFmtId="0" fontId="18" fillId="10" borderId="154" xfId="1" applyFont="1" applyFill="1" applyBorder="1" applyAlignment="1">
      <alignment horizontal="center" vertical="center" shrinkToFit="1"/>
    </xf>
    <xf numFmtId="0" fontId="18" fillId="10" borderId="60" xfId="1" applyFont="1" applyFill="1" applyBorder="1" applyAlignment="1">
      <alignment horizontal="center" vertical="center" shrinkToFit="1"/>
    </xf>
    <xf numFmtId="0" fontId="18" fillId="10" borderId="133" xfId="1" applyFont="1" applyFill="1" applyBorder="1" applyAlignment="1">
      <alignment horizontal="center" vertical="center" shrinkToFit="1"/>
    </xf>
    <xf numFmtId="0" fontId="4" fillId="2" borderId="152" xfId="1" applyFont="1" applyFill="1" applyBorder="1" applyAlignment="1">
      <alignment horizontal="center" vertical="center" wrapText="1"/>
    </xf>
    <xf numFmtId="0" fontId="4" fillId="2" borderId="25" xfId="1" applyFont="1" applyFill="1" applyBorder="1" applyAlignment="1">
      <alignment horizontal="center" vertical="center" wrapText="1"/>
    </xf>
    <xf numFmtId="0" fontId="4" fillId="2" borderId="177" xfId="1" applyFont="1" applyFill="1" applyBorder="1" applyAlignment="1">
      <alignment horizontal="center" vertical="center" wrapText="1"/>
    </xf>
    <xf numFmtId="0" fontId="4" fillId="2" borderId="140" xfId="1" applyFont="1" applyFill="1" applyBorder="1" applyAlignment="1">
      <alignment horizontal="center" vertical="center" wrapText="1"/>
    </xf>
    <xf numFmtId="0" fontId="4" fillId="2" borderId="0" xfId="1" applyFont="1" applyFill="1" applyAlignment="1">
      <alignment horizontal="center" vertical="center" wrapText="1"/>
    </xf>
    <xf numFmtId="0" fontId="4" fillId="2" borderId="178"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12" fillId="5" borderId="96" xfId="1" applyFont="1" applyFill="1" applyBorder="1" applyAlignment="1">
      <alignment horizontal="center" vertical="center" wrapText="1"/>
    </xf>
    <xf numFmtId="0" fontId="8" fillId="11" borderId="146" xfId="1" applyFont="1" applyFill="1" applyBorder="1" applyAlignment="1">
      <alignment horizontal="center" vertical="center" wrapText="1"/>
    </xf>
    <xf numFmtId="0" fontId="8" fillId="11" borderId="125" xfId="1" applyFont="1" applyFill="1" applyBorder="1" applyAlignment="1">
      <alignment horizontal="center" vertical="center" wrapText="1"/>
    </xf>
    <xf numFmtId="0" fontId="8" fillId="11" borderId="107" xfId="1" applyFont="1" applyFill="1" applyBorder="1" applyAlignment="1">
      <alignment horizontal="center" vertical="center" wrapText="1"/>
    </xf>
    <xf numFmtId="0" fontId="5" fillId="10" borderId="178" xfId="1" applyFont="1" applyFill="1" applyBorder="1" applyAlignment="1">
      <alignment horizontal="center" vertical="center" wrapText="1" shrinkToFit="1"/>
    </xf>
    <xf numFmtId="180" fontId="41" fillId="10" borderId="179" xfId="1" applyNumberFormat="1" applyFont="1" applyFill="1" applyBorder="1" applyAlignment="1">
      <alignment horizontal="center" vertical="center" wrapText="1" shrinkToFit="1"/>
    </xf>
    <xf numFmtId="180" fontId="41" fillId="10" borderId="7" xfId="1" applyNumberFormat="1" applyFont="1" applyFill="1" applyBorder="1" applyAlignment="1">
      <alignment horizontal="center" vertical="center" wrapText="1" shrinkToFit="1"/>
    </xf>
    <xf numFmtId="180" fontId="41" fillId="10" borderId="8" xfId="1" applyNumberFormat="1" applyFont="1" applyFill="1" applyBorder="1" applyAlignment="1">
      <alignment horizontal="center" vertical="center" wrapText="1" shrinkToFit="1"/>
    </xf>
    <xf numFmtId="176" fontId="4" fillId="0" borderId="153" xfId="3" applyNumberFormat="1" applyFont="1" applyBorder="1" applyAlignment="1" applyProtection="1">
      <alignment vertical="center" shrinkToFit="1"/>
    </xf>
    <xf numFmtId="176" fontId="4" fillId="0" borderId="152" xfId="3" applyNumberFormat="1" applyFont="1" applyBorder="1" applyAlignment="1" applyProtection="1">
      <alignment vertical="center" shrinkToFit="1"/>
    </xf>
    <xf numFmtId="176" fontId="4" fillId="0" borderId="160" xfId="3" applyNumberFormat="1" applyFont="1" applyBorder="1" applyAlignment="1" applyProtection="1">
      <alignment horizontal="center" vertical="center" shrinkToFit="1"/>
    </xf>
    <xf numFmtId="176" fontId="4" fillId="0" borderId="161" xfId="3" applyNumberFormat="1" applyFont="1" applyBorder="1" applyAlignment="1" applyProtection="1">
      <alignment horizontal="center" vertical="center" shrinkToFit="1"/>
    </xf>
    <xf numFmtId="176" fontId="4" fillId="0" borderId="162" xfId="3" applyNumberFormat="1" applyFont="1" applyBorder="1" applyAlignment="1" applyProtection="1">
      <alignment horizontal="center" vertical="center" shrinkToFit="1"/>
    </xf>
    <xf numFmtId="176" fontId="4" fillId="5" borderId="100" xfId="3" applyNumberFormat="1" applyFont="1" applyFill="1" applyBorder="1" applyAlignment="1" applyProtection="1">
      <alignment vertical="center" shrinkToFit="1"/>
    </xf>
    <xf numFmtId="176" fontId="4" fillId="11" borderId="115" xfId="1" applyNumberFormat="1" applyFont="1" applyFill="1" applyBorder="1" applyAlignment="1">
      <alignment vertical="center" shrinkToFit="1"/>
    </xf>
    <xf numFmtId="176" fontId="4" fillId="11" borderId="148" xfId="1" applyNumberFormat="1" applyFont="1" applyFill="1" applyBorder="1" applyAlignment="1">
      <alignment vertical="center" shrinkToFit="1"/>
    </xf>
    <xf numFmtId="179" fontId="8" fillId="10" borderId="184" xfId="1" applyNumberFormat="1" applyFont="1" applyFill="1" applyBorder="1" applyAlignment="1">
      <alignment horizontal="center" vertical="center" shrinkToFit="1"/>
    </xf>
    <xf numFmtId="179" fontId="8" fillId="10" borderId="189" xfId="1" applyNumberFormat="1" applyFont="1" applyFill="1" applyBorder="1" applyAlignment="1">
      <alignment horizontal="center" vertical="center" shrinkToFit="1"/>
    </xf>
    <xf numFmtId="179" fontId="8" fillId="10" borderId="188" xfId="1" applyNumberFormat="1" applyFont="1" applyFill="1" applyBorder="1" applyAlignment="1">
      <alignment horizontal="center" vertical="center" shrinkToFit="1"/>
    </xf>
    <xf numFmtId="176" fontId="4" fillId="2" borderId="32" xfId="1" applyNumberFormat="1" applyFont="1" applyFill="1" applyBorder="1" applyAlignment="1">
      <alignment horizontal="right" vertical="center" shrinkToFit="1"/>
    </xf>
    <xf numFmtId="176" fontId="4" fillId="2" borderId="33" xfId="1" applyNumberFormat="1" applyFont="1" applyFill="1" applyBorder="1" applyAlignment="1">
      <alignment horizontal="right" vertical="center" shrinkToFit="1"/>
    </xf>
    <xf numFmtId="176" fontId="4" fillId="2" borderId="34" xfId="1" applyNumberFormat="1" applyFont="1" applyFill="1" applyBorder="1" applyAlignment="1">
      <alignment horizontal="right" vertical="center" shrinkToFit="1"/>
    </xf>
    <xf numFmtId="176" fontId="4" fillId="2" borderId="6" xfId="1" applyNumberFormat="1" applyFont="1" applyFill="1" applyBorder="1" applyAlignment="1">
      <alignment horizontal="right" vertical="center" shrinkToFit="1"/>
    </xf>
    <xf numFmtId="176" fontId="4" fillId="2" borderId="7" xfId="1" applyNumberFormat="1" applyFont="1" applyFill="1" applyBorder="1" applyAlignment="1">
      <alignment horizontal="right" vertical="center" shrinkToFit="1"/>
    </xf>
    <xf numFmtId="176" fontId="4" fillId="2" borderId="8" xfId="1" applyNumberFormat="1" applyFont="1" applyFill="1" applyBorder="1" applyAlignment="1">
      <alignment horizontal="right" vertical="center" shrinkToFit="1"/>
    </xf>
    <xf numFmtId="176" fontId="8" fillId="10" borderId="225" xfId="1" applyNumberFormat="1" applyFont="1" applyFill="1" applyBorder="1">
      <alignment vertical="center"/>
    </xf>
    <xf numFmtId="176" fontId="8" fillId="10" borderId="226" xfId="1" applyNumberFormat="1" applyFont="1" applyFill="1" applyBorder="1">
      <alignment vertical="center"/>
    </xf>
    <xf numFmtId="176" fontId="8" fillId="10" borderId="227" xfId="1" applyNumberFormat="1" applyFont="1" applyFill="1" applyBorder="1">
      <alignment vertical="center"/>
    </xf>
    <xf numFmtId="176" fontId="4" fillId="0" borderId="154" xfId="3" applyNumberFormat="1" applyFont="1" applyBorder="1" applyAlignment="1" applyProtection="1">
      <alignment vertical="center" shrinkToFit="1"/>
    </xf>
    <xf numFmtId="0" fontId="4" fillId="0" borderId="17" xfId="1" applyFont="1" applyBorder="1" applyAlignment="1">
      <alignment horizontal="center" vertical="center" wrapText="1" shrinkToFit="1"/>
    </xf>
    <xf numFmtId="176" fontId="4" fillId="0" borderId="155" xfId="3" applyNumberFormat="1" applyFont="1" applyBorder="1" applyAlignment="1" applyProtection="1">
      <alignment vertical="center" shrinkToFit="1"/>
    </xf>
    <xf numFmtId="176" fontId="4" fillId="11" borderId="213" xfId="1" applyNumberFormat="1" applyFont="1" applyFill="1" applyBorder="1" applyAlignment="1">
      <alignment horizontal="center" vertical="center" shrinkToFit="1"/>
    </xf>
    <xf numFmtId="176" fontId="4" fillId="11" borderId="217" xfId="1" applyNumberFormat="1" applyFont="1" applyFill="1" applyBorder="1" applyAlignment="1">
      <alignment horizontal="center" vertical="center" shrinkToFit="1"/>
    </xf>
    <xf numFmtId="176" fontId="4" fillId="11" borderId="221" xfId="1" applyNumberFormat="1" applyFont="1" applyFill="1" applyBorder="1" applyAlignment="1">
      <alignment horizontal="center" vertical="center" shrinkToFit="1"/>
    </xf>
    <xf numFmtId="176" fontId="4" fillId="10" borderId="156" xfId="1" applyNumberFormat="1" applyFont="1" applyFill="1" applyBorder="1" applyAlignment="1">
      <alignment horizontal="center" vertical="center" shrinkToFit="1"/>
    </xf>
    <xf numFmtId="176" fontId="4" fillId="10" borderId="157" xfId="1" applyNumberFormat="1" applyFont="1" applyFill="1" applyBorder="1" applyAlignment="1">
      <alignment horizontal="center" vertical="center" shrinkToFit="1"/>
    </xf>
    <xf numFmtId="176" fontId="4" fillId="10" borderId="158" xfId="1" applyNumberFormat="1" applyFont="1" applyFill="1" applyBorder="1" applyAlignment="1">
      <alignment horizontal="center" vertical="center" shrinkToFit="1"/>
    </xf>
    <xf numFmtId="176" fontId="4" fillId="10" borderId="214" xfId="1" applyNumberFormat="1" applyFont="1" applyFill="1" applyBorder="1" applyAlignment="1">
      <alignment horizontal="center" vertical="center" shrinkToFit="1"/>
    </xf>
    <xf numFmtId="176" fontId="4" fillId="10" borderId="218" xfId="1" applyNumberFormat="1" applyFont="1" applyFill="1" applyBorder="1" applyAlignment="1">
      <alignment horizontal="center" vertical="center" shrinkToFit="1"/>
    </xf>
    <xf numFmtId="176" fontId="4" fillId="10" borderId="222" xfId="1" applyNumberFormat="1" applyFont="1" applyFill="1" applyBorder="1" applyAlignment="1">
      <alignment horizontal="center" vertical="center" shrinkToFit="1"/>
    </xf>
    <xf numFmtId="176" fontId="4" fillId="2" borderId="215" xfId="1" applyNumberFormat="1" applyFont="1" applyFill="1" applyBorder="1" applyAlignment="1">
      <alignment horizontal="center" vertical="center" shrinkToFit="1"/>
    </xf>
    <xf numFmtId="176" fontId="4" fillId="2" borderId="156" xfId="1" applyNumberFormat="1" applyFont="1" applyFill="1" applyBorder="1" applyAlignment="1">
      <alignment horizontal="center" vertical="center" shrinkToFit="1"/>
    </xf>
    <xf numFmtId="176" fontId="4" fillId="2" borderId="216" xfId="1" applyNumberFormat="1" applyFont="1" applyFill="1" applyBorder="1" applyAlignment="1">
      <alignment horizontal="center" vertical="center" shrinkToFit="1"/>
    </xf>
    <xf numFmtId="176" fontId="4" fillId="2" borderId="219" xfId="1" applyNumberFormat="1" applyFont="1" applyFill="1" applyBorder="1" applyAlignment="1">
      <alignment horizontal="center" vertical="center" shrinkToFit="1"/>
    </xf>
    <xf numFmtId="176" fontId="4" fillId="2" borderId="157" xfId="1" applyNumberFormat="1" applyFont="1" applyFill="1" applyBorder="1" applyAlignment="1">
      <alignment horizontal="center" vertical="center" shrinkToFit="1"/>
    </xf>
    <xf numFmtId="176" fontId="4" fillId="2" borderId="220" xfId="1" applyNumberFormat="1" applyFont="1" applyFill="1" applyBorder="1" applyAlignment="1">
      <alignment horizontal="center" vertical="center" shrinkToFit="1"/>
    </xf>
    <xf numFmtId="176" fontId="4" fillId="2" borderId="223" xfId="1" applyNumberFormat="1" applyFont="1" applyFill="1" applyBorder="1" applyAlignment="1">
      <alignment horizontal="center" vertical="center" shrinkToFit="1"/>
    </xf>
    <xf numFmtId="176" fontId="4" fillId="2" borderId="158" xfId="1" applyNumberFormat="1" applyFont="1" applyFill="1" applyBorder="1" applyAlignment="1">
      <alignment horizontal="center" vertical="center" shrinkToFit="1"/>
    </xf>
    <xf numFmtId="176" fontId="4" fillId="2" borderId="224" xfId="1" applyNumberFormat="1" applyFont="1" applyFill="1" applyBorder="1" applyAlignment="1">
      <alignment horizontal="center" vertical="center" shrinkToFit="1"/>
    </xf>
    <xf numFmtId="176" fontId="4" fillId="11" borderId="235" xfId="3" applyNumberFormat="1" applyFont="1" applyFill="1" applyBorder="1" applyAlignment="1" applyProtection="1">
      <alignment vertical="center" shrinkToFit="1"/>
    </xf>
    <xf numFmtId="176" fontId="4" fillId="11" borderId="237" xfId="3" applyNumberFormat="1" applyFont="1" applyFill="1" applyBorder="1" applyAlignment="1" applyProtection="1">
      <alignment vertical="center" shrinkToFit="1"/>
    </xf>
    <xf numFmtId="176" fontId="4" fillId="11" borderId="236" xfId="3" applyNumberFormat="1" applyFont="1" applyFill="1" applyBorder="1" applyAlignment="1" applyProtection="1">
      <alignment vertical="center" shrinkToFit="1"/>
    </xf>
    <xf numFmtId="176" fontId="4" fillId="11" borderId="97" xfId="3" applyNumberFormat="1" applyFont="1" applyFill="1" applyBorder="1" applyAlignment="1" applyProtection="1">
      <alignment vertical="center" shrinkToFit="1"/>
    </xf>
    <xf numFmtId="176" fontId="4" fillId="5" borderId="238" xfId="3" applyNumberFormat="1" applyFont="1" applyFill="1" applyBorder="1" applyAlignment="1" applyProtection="1">
      <alignment vertical="center" shrinkToFit="1"/>
    </xf>
    <xf numFmtId="176" fontId="4" fillId="11" borderId="100" xfId="3" applyNumberFormat="1" applyFont="1" applyFill="1" applyBorder="1" applyAlignment="1" applyProtection="1">
      <alignment vertical="center" shrinkToFit="1"/>
    </xf>
    <xf numFmtId="176" fontId="4" fillId="11" borderId="238" xfId="3" applyNumberFormat="1" applyFont="1" applyFill="1" applyBorder="1" applyAlignment="1" applyProtection="1">
      <alignment vertical="center" shrinkToFit="1"/>
    </xf>
    <xf numFmtId="176" fontId="4" fillId="11" borderId="104" xfId="1" applyNumberFormat="1" applyFont="1" applyFill="1" applyBorder="1" applyAlignment="1">
      <alignment vertical="center" shrinkToFit="1"/>
    </xf>
    <xf numFmtId="176" fontId="4" fillId="11" borderId="239" xfId="1" applyNumberFormat="1" applyFont="1" applyFill="1" applyBorder="1" applyAlignment="1">
      <alignment vertical="center" shrinkToFit="1"/>
    </xf>
    <xf numFmtId="176" fontId="4" fillId="2" borderId="197" xfId="1" applyNumberFormat="1" applyFont="1" applyFill="1" applyBorder="1" applyAlignment="1">
      <alignment horizontal="right" vertical="center" shrinkToFit="1"/>
    </xf>
    <xf numFmtId="176" fontId="4" fillId="2" borderId="5" xfId="1" applyNumberFormat="1" applyFont="1" applyFill="1" applyBorder="1" applyAlignment="1">
      <alignment horizontal="right" vertical="center" shrinkToFit="1"/>
    </xf>
    <xf numFmtId="176" fontId="4" fillId="2" borderId="194" xfId="1" applyNumberFormat="1" applyFont="1" applyFill="1" applyBorder="1" applyAlignment="1">
      <alignment horizontal="right" vertical="center" shrinkToFit="1"/>
    </xf>
    <xf numFmtId="176" fontId="8" fillId="10" borderId="228" xfId="1" applyNumberFormat="1" applyFont="1" applyFill="1" applyBorder="1">
      <alignment vertical="center"/>
    </xf>
    <xf numFmtId="176" fontId="8" fillId="10" borderId="229" xfId="1" applyNumberFormat="1" applyFont="1" applyFill="1" applyBorder="1">
      <alignment vertical="center"/>
    </xf>
    <xf numFmtId="176" fontId="8" fillId="10" borderId="230" xfId="1" applyNumberFormat="1" applyFont="1" applyFill="1" applyBorder="1">
      <alignment vertical="center"/>
    </xf>
    <xf numFmtId="176" fontId="43" fillId="6" borderId="129" xfId="3" applyNumberFormat="1" applyFont="1" applyFill="1" applyBorder="1" applyAlignment="1" applyProtection="1">
      <alignment horizontal="center" vertical="center" shrinkToFit="1"/>
    </xf>
    <xf numFmtId="176" fontId="43" fillId="6" borderId="134" xfId="3" applyNumberFormat="1" applyFont="1" applyFill="1" applyBorder="1" applyAlignment="1" applyProtection="1">
      <alignment horizontal="center" vertical="center" shrinkToFit="1"/>
    </xf>
    <xf numFmtId="176" fontId="43" fillId="6" borderId="130" xfId="3" applyNumberFormat="1" applyFont="1" applyFill="1" applyBorder="1" applyAlignment="1" applyProtection="1">
      <alignment horizontal="center" vertical="center" shrinkToFit="1"/>
    </xf>
    <xf numFmtId="176" fontId="43" fillId="6" borderId="147" xfId="3" applyNumberFormat="1" applyFont="1" applyFill="1" applyBorder="1" applyAlignment="1" applyProtection="1">
      <alignment horizontal="center" vertical="center" shrinkToFit="1"/>
    </xf>
    <xf numFmtId="176" fontId="43" fillId="6" borderId="136" xfId="3" applyNumberFormat="1" applyFont="1" applyFill="1" applyBorder="1" applyAlignment="1" applyProtection="1">
      <alignment horizontal="right" vertical="center" shrinkToFit="1"/>
    </xf>
    <xf numFmtId="176" fontId="43" fillId="6" borderId="137" xfId="3" applyNumberFormat="1" applyFont="1" applyFill="1" applyBorder="1" applyAlignment="1" applyProtection="1">
      <alignment horizontal="right" vertical="center" shrinkToFit="1"/>
    </xf>
    <xf numFmtId="176" fontId="43" fillId="6" borderId="138" xfId="1" applyNumberFormat="1" applyFont="1" applyFill="1" applyBorder="1" applyAlignment="1">
      <alignment vertical="center" shrinkToFit="1"/>
    </xf>
    <xf numFmtId="176" fontId="43" fillId="6" borderId="134" xfId="1" applyNumberFormat="1" applyFont="1" applyFill="1" applyBorder="1" applyAlignment="1">
      <alignment vertical="center" shrinkToFit="1"/>
    </xf>
    <xf numFmtId="176" fontId="43" fillId="6" borderId="196" xfId="1" applyNumberFormat="1" applyFont="1" applyFill="1" applyBorder="1" applyAlignment="1">
      <alignment vertical="center" shrinkToFit="1"/>
    </xf>
    <xf numFmtId="176" fontId="43" fillId="6" borderId="139" xfId="1" applyNumberFormat="1" applyFont="1" applyFill="1" applyBorder="1" applyAlignment="1">
      <alignment vertical="center" shrinkToFit="1"/>
    </xf>
    <xf numFmtId="176" fontId="43" fillId="6" borderId="147" xfId="1" applyNumberFormat="1" applyFont="1" applyFill="1" applyBorder="1" applyAlignment="1">
      <alignment vertical="center" shrinkToFit="1"/>
    </xf>
    <xf numFmtId="176" fontId="43" fillId="6" borderId="186" xfId="1" applyNumberFormat="1" applyFont="1" applyFill="1" applyBorder="1" applyAlignment="1">
      <alignment vertical="center" shrinkToFit="1"/>
    </xf>
    <xf numFmtId="176" fontId="43" fillId="6" borderId="134" xfId="3" applyNumberFormat="1" applyFont="1" applyFill="1" applyBorder="1" applyAlignment="1" applyProtection="1">
      <alignment vertical="center" shrinkToFit="1"/>
    </xf>
    <xf numFmtId="176" fontId="43" fillId="6" borderId="196" xfId="3" applyNumberFormat="1" applyFont="1" applyFill="1" applyBorder="1" applyAlignment="1" applyProtection="1">
      <alignment vertical="center" shrinkToFit="1"/>
    </xf>
    <xf numFmtId="176" fontId="43" fillId="6" borderId="147" xfId="3" applyNumberFormat="1" applyFont="1" applyFill="1" applyBorder="1" applyAlignment="1" applyProtection="1">
      <alignment vertical="center" shrinkToFit="1"/>
    </xf>
    <xf numFmtId="176" fontId="43" fillId="6" borderId="186" xfId="3" applyNumberFormat="1" applyFont="1" applyFill="1" applyBorder="1" applyAlignment="1" applyProtection="1">
      <alignment vertical="center" shrinkToFit="1"/>
    </xf>
    <xf numFmtId="176" fontId="18" fillId="2" borderId="150" xfId="3" applyNumberFormat="1" applyFont="1" applyFill="1" applyBorder="1" applyAlignment="1" applyProtection="1">
      <alignment horizontal="center" vertical="center" shrinkToFit="1"/>
    </xf>
    <xf numFmtId="176" fontId="18" fillId="2" borderId="151" xfId="3" applyNumberFormat="1" applyFont="1" applyFill="1" applyBorder="1" applyAlignment="1" applyProtection="1">
      <alignment horizontal="center" vertical="center" shrinkToFit="1"/>
    </xf>
    <xf numFmtId="38" fontId="4" fillId="11" borderId="141" xfId="3" applyNumberFormat="1" applyFont="1" applyFill="1" applyBorder="1" applyAlignment="1" applyProtection="1">
      <alignment horizontal="right" vertical="center" shrinkToFit="1"/>
    </xf>
    <xf numFmtId="38" fontId="4" fillId="11" borderId="142" xfId="3" applyNumberFormat="1" applyFont="1" applyFill="1" applyBorder="1" applyAlignment="1" applyProtection="1">
      <alignment horizontal="right" vertical="center" shrinkToFit="1"/>
    </xf>
    <xf numFmtId="176" fontId="4" fillId="11" borderId="149" xfId="3" applyNumberFormat="1" applyFont="1" applyFill="1" applyBorder="1" applyAlignment="1" applyProtection="1">
      <alignment horizontal="right" vertical="center" shrinkToFit="1"/>
    </xf>
    <xf numFmtId="176" fontId="4" fillId="11" borderId="145" xfId="3" applyNumberFormat="1" applyFont="1" applyFill="1" applyBorder="1" applyAlignment="1" applyProtection="1">
      <alignment horizontal="right" vertical="center" shrinkToFit="1"/>
    </xf>
    <xf numFmtId="179" fontId="8" fillId="10" borderId="193" xfId="1" applyNumberFormat="1" applyFont="1" applyFill="1" applyBorder="1" applyAlignment="1">
      <alignment horizontal="center" vertical="center" shrinkToFit="1"/>
    </xf>
    <xf numFmtId="179" fontId="8" fillId="10" borderId="191" xfId="1" applyNumberFormat="1" applyFont="1" applyFill="1" applyBorder="1" applyAlignment="1">
      <alignment horizontal="center" vertical="center" shrinkToFit="1"/>
    </xf>
    <xf numFmtId="179" fontId="8" fillId="10" borderId="231" xfId="1" applyNumberFormat="1" applyFont="1" applyFill="1" applyBorder="1" applyAlignment="1">
      <alignment horizontal="center" vertical="center" shrinkToFit="1"/>
    </xf>
    <xf numFmtId="176" fontId="4" fillId="2" borderId="195" xfId="3" applyNumberFormat="1" applyFont="1" applyFill="1" applyBorder="1" applyAlignment="1" applyProtection="1">
      <alignment vertical="center" shrinkToFit="1"/>
    </xf>
    <xf numFmtId="176" fontId="4" fillId="2" borderId="16" xfId="3" applyNumberFormat="1" applyFont="1" applyFill="1" applyBorder="1" applyAlignment="1" applyProtection="1">
      <alignment vertical="center" shrinkToFit="1"/>
    </xf>
    <xf numFmtId="176" fontId="4" fillId="2" borderId="192" xfId="3" applyNumberFormat="1" applyFont="1" applyFill="1" applyBorder="1" applyAlignment="1" applyProtection="1">
      <alignment vertical="center" shrinkToFit="1"/>
    </xf>
    <xf numFmtId="176" fontId="4" fillId="2" borderId="139" xfId="3" applyNumberFormat="1" applyFont="1" applyFill="1" applyBorder="1" applyAlignment="1" applyProtection="1">
      <alignment vertical="center" shrinkToFit="1"/>
    </xf>
    <xf numFmtId="176" fontId="4" fillId="2" borderId="147" xfId="3" applyNumberFormat="1" applyFont="1" applyFill="1" applyBorder="1" applyAlignment="1" applyProtection="1">
      <alignment vertical="center" shrinkToFit="1"/>
    </xf>
    <xf numFmtId="176" fontId="4" fillId="2" borderId="131" xfId="3" applyNumberFormat="1" applyFont="1" applyFill="1" applyBorder="1" applyAlignment="1" applyProtection="1">
      <alignment vertical="center" shrinkToFit="1"/>
    </xf>
    <xf numFmtId="176" fontId="8" fillId="10" borderId="185" xfId="1" applyNumberFormat="1" applyFont="1" applyFill="1" applyBorder="1">
      <alignment vertical="center"/>
    </xf>
    <xf numFmtId="176" fontId="8" fillId="10" borderId="208" xfId="1" applyNumberFormat="1" applyFont="1" applyFill="1" applyBorder="1">
      <alignment vertical="center"/>
    </xf>
    <xf numFmtId="176" fontId="8" fillId="10" borderId="232" xfId="1" applyNumberFormat="1" applyFont="1" applyFill="1" applyBorder="1">
      <alignment vertical="center"/>
    </xf>
  </cellXfs>
  <cellStyles count="5">
    <cellStyle name="通貨" xfId="3" builtinId="7"/>
    <cellStyle name="標準" xfId="0" builtinId="0"/>
    <cellStyle name="標準 2" xfId="1" xr:uid="{00000000-0005-0000-0000-000002000000}"/>
    <cellStyle name="標準 3" xfId="4" xr:uid="{83DE8E26-F481-4657-B458-A2F0F6546130}"/>
    <cellStyle name="標準_1交付申請書（様式第１号）" xfId="2" xr:uid="{00000000-0005-0000-0000-000003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7</xdr:col>
      <xdr:colOff>247650</xdr:colOff>
      <xdr:row>0</xdr:row>
      <xdr:rowOff>38100</xdr:rowOff>
    </xdr:from>
    <xdr:to>
      <xdr:col>9</xdr:col>
      <xdr:colOff>61650</xdr:colOff>
      <xdr:row>3</xdr:row>
      <xdr:rowOff>114300</xdr:rowOff>
    </xdr:to>
    <xdr:sp macro="" textlink="">
      <xdr:nvSpPr>
        <xdr:cNvPr id="5" name="楕円 4">
          <a:extLst>
            <a:ext uri="{FF2B5EF4-FFF2-40B4-BE49-F238E27FC236}">
              <a16:creationId xmlns:a16="http://schemas.microsoft.com/office/drawing/2014/main" id="{CE3B88A3-6966-FC75-99CA-CB59EAD33BB3}"/>
            </a:ext>
          </a:extLst>
        </xdr:cNvPr>
        <xdr:cNvSpPr/>
      </xdr:nvSpPr>
      <xdr:spPr>
        <a:xfrm>
          <a:off x="2914650" y="38100"/>
          <a:ext cx="576000" cy="552450"/>
        </a:xfrm>
        <a:prstGeom prst="ellipse">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rPr>
            <a:t>実印</a:t>
          </a:r>
          <a:endParaRPr kumimoji="1" lang="en-US" altLang="ja-JP" sz="800">
            <a:solidFill>
              <a:sysClr val="windowText" lastClr="000000"/>
            </a:solidFill>
          </a:endParaRPr>
        </a:p>
        <a:p>
          <a:pPr algn="ctr"/>
          <a:r>
            <a:rPr kumimoji="1" lang="ja-JP" altLang="en-US" sz="800">
              <a:solidFill>
                <a:sysClr val="windowText" lastClr="000000"/>
              </a:solidFill>
            </a:rPr>
            <a:t>捨印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438150</xdr:colOff>
      <xdr:row>1</xdr:row>
      <xdr:rowOff>152400</xdr:rowOff>
    </xdr:from>
    <xdr:to>
      <xdr:col>5</xdr:col>
      <xdr:colOff>1000125</xdr:colOff>
      <xdr:row>4</xdr:row>
      <xdr:rowOff>123825</xdr:rowOff>
    </xdr:to>
    <xdr:sp macro="" textlink="">
      <xdr:nvSpPr>
        <xdr:cNvPr id="2" name="Oval 12">
          <a:extLst>
            <a:ext uri="{FF2B5EF4-FFF2-40B4-BE49-F238E27FC236}">
              <a16:creationId xmlns:a16="http://schemas.microsoft.com/office/drawing/2014/main" id="{A2521451-8F18-4CD3-B09E-0DE4898968F1}"/>
            </a:ext>
          </a:extLst>
        </xdr:cNvPr>
        <xdr:cNvSpPr>
          <a:spLocks noChangeArrowheads="1"/>
        </xdr:cNvSpPr>
      </xdr:nvSpPr>
      <xdr:spPr bwMode="auto">
        <a:xfrm>
          <a:off x="4152900" y="381000"/>
          <a:ext cx="561975" cy="561975"/>
        </a:xfrm>
        <a:prstGeom prst="ellipse">
          <a:avLst/>
        </a:prstGeom>
        <a:solidFill>
          <a:srgbClr val="FFFFFF"/>
        </a:solidFill>
        <a:ln w="9525">
          <a:solidFill>
            <a:srgbClr val="000000"/>
          </a:solidFill>
          <a:prstDash val="sysDot"/>
          <a:round/>
          <a:headEnd/>
          <a:tailEnd/>
        </a:ln>
      </xdr:spPr>
      <xdr:txBody>
        <a:bodyPr vertOverflow="clip" wrap="square" lIns="0" tIns="0" rIns="0" bIns="0" anchor="ctr" upright="1"/>
        <a:lstStyle/>
        <a:p>
          <a:pPr algn="ctr" rtl="0">
            <a:defRPr sz="1000"/>
          </a:pPr>
          <a:r>
            <a:rPr lang="ja-JP" altLang="en-US" sz="800" b="0" i="0" u="none" strike="noStrike" baseline="0">
              <a:solidFill>
                <a:srgbClr val="000000"/>
              </a:solidFill>
              <a:latin typeface="游明朝"/>
              <a:ea typeface="游明朝"/>
            </a:rPr>
            <a:t>実印</a:t>
          </a:r>
          <a:endParaRPr lang="en-US" altLang="ja-JP" sz="800" b="0" i="0" u="none" strike="noStrike" baseline="0">
            <a:solidFill>
              <a:srgbClr val="000000"/>
            </a:solidFill>
            <a:latin typeface="游明朝"/>
            <a:ea typeface="游明朝"/>
          </a:endParaRPr>
        </a:p>
        <a:p>
          <a:pPr algn="ctr" rtl="0">
            <a:defRPr sz="1000"/>
          </a:pPr>
          <a:r>
            <a:rPr lang="ja-JP" altLang="en-US" sz="800" b="0" i="0" u="none" strike="noStrike" baseline="0">
              <a:solidFill>
                <a:srgbClr val="000000"/>
              </a:solidFill>
              <a:latin typeface="游明朝"/>
              <a:ea typeface="游明朝"/>
            </a:rPr>
            <a:t>捨印</a:t>
          </a:r>
          <a:endParaRPr lang="ja-JP" altLang="en-US" sz="800" b="0" i="0" u="none" strike="noStrike" baseline="0">
            <a:solidFill>
              <a:srgbClr val="000000"/>
            </a:solidFill>
            <a:latin typeface="Times New Roman"/>
            <a:ea typeface="游明朝"/>
            <a:cs typeface="Times New Roman"/>
          </a:endParaRPr>
        </a:p>
        <a:p>
          <a:pPr algn="ctr" rtl="0">
            <a:defRPr sz="1000"/>
          </a:pPr>
          <a:endParaRPr lang="ja-JP" altLang="en-US" sz="800" b="0" i="0" u="none" strike="noStrike" baseline="0">
            <a:solidFill>
              <a:srgbClr val="000000"/>
            </a:solidFill>
            <a:latin typeface="Times New Roman"/>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466725</xdr:colOff>
      <xdr:row>1</xdr:row>
      <xdr:rowOff>133350</xdr:rowOff>
    </xdr:from>
    <xdr:to>
      <xdr:col>7</xdr:col>
      <xdr:colOff>123825</xdr:colOff>
      <xdr:row>4</xdr:row>
      <xdr:rowOff>104775</xdr:rowOff>
    </xdr:to>
    <xdr:sp macro="" textlink="">
      <xdr:nvSpPr>
        <xdr:cNvPr id="2" name="Oval 12">
          <a:extLst>
            <a:ext uri="{FF2B5EF4-FFF2-40B4-BE49-F238E27FC236}">
              <a16:creationId xmlns:a16="http://schemas.microsoft.com/office/drawing/2014/main" id="{78C50ADD-59C9-4D2E-AA54-F7E1CD3ED1AD}"/>
            </a:ext>
          </a:extLst>
        </xdr:cNvPr>
        <xdr:cNvSpPr>
          <a:spLocks noChangeArrowheads="1"/>
        </xdr:cNvSpPr>
      </xdr:nvSpPr>
      <xdr:spPr bwMode="auto">
        <a:xfrm>
          <a:off x="4248150" y="361950"/>
          <a:ext cx="561975" cy="561975"/>
        </a:xfrm>
        <a:prstGeom prst="ellipse">
          <a:avLst/>
        </a:prstGeom>
        <a:solidFill>
          <a:srgbClr val="FFFFFF"/>
        </a:solidFill>
        <a:ln w="9525">
          <a:solidFill>
            <a:srgbClr val="000000"/>
          </a:solidFill>
          <a:prstDash val="sysDot"/>
          <a:round/>
          <a:headEnd/>
          <a:tailEnd/>
        </a:ln>
      </xdr:spPr>
      <xdr:txBody>
        <a:bodyPr vertOverflow="clip" wrap="square" lIns="0" tIns="0" rIns="0" bIns="0" anchor="ctr" upright="1"/>
        <a:lstStyle/>
        <a:p>
          <a:pPr algn="ctr" rtl="0">
            <a:defRPr sz="1000"/>
          </a:pPr>
          <a:r>
            <a:rPr lang="ja-JP" altLang="en-US" sz="800" b="0" i="0" u="none" strike="noStrike" baseline="0">
              <a:solidFill>
                <a:srgbClr val="000000"/>
              </a:solidFill>
              <a:latin typeface="游明朝"/>
              <a:ea typeface="游明朝"/>
            </a:rPr>
            <a:t>実印</a:t>
          </a:r>
          <a:endParaRPr lang="en-US" altLang="ja-JP" sz="800" b="0" i="0" u="none" strike="noStrike" baseline="0">
            <a:solidFill>
              <a:srgbClr val="000000"/>
            </a:solidFill>
            <a:latin typeface="游明朝"/>
            <a:ea typeface="游明朝"/>
          </a:endParaRPr>
        </a:p>
        <a:p>
          <a:pPr algn="ctr" rtl="0">
            <a:defRPr sz="1000"/>
          </a:pPr>
          <a:r>
            <a:rPr lang="ja-JP" altLang="en-US" sz="800" b="0" i="0" u="none" strike="noStrike" baseline="0">
              <a:solidFill>
                <a:srgbClr val="000000"/>
              </a:solidFill>
              <a:latin typeface="游明朝"/>
              <a:ea typeface="游明朝"/>
            </a:rPr>
            <a:t>捨印</a:t>
          </a:r>
          <a:endParaRPr lang="ja-JP" altLang="en-US" sz="800" b="0" i="0" u="none" strike="noStrike" baseline="0">
            <a:solidFill>
              <a:srgbClr val="000000"/>
            </a:solidFill>
            <a:latin typeface="Times New Roman"/>
            <a:ea typeface="游明朝"/>
            <a:cs typeface="Times New Roman"/>
          </a:endParaRPr>
        </a:p>
        <a:p>
          <a:pPr algn="ctr" rtl="0">
            <a:defRPr sz="1000"/>
          </a:pPr>
          <a:endParaRPr lang="ja-JP" altLang="en-US" sz="800" b="0" i="0" u="none" strike="noStrike" baseline="0">
            <a:solidFill>
              <a:srgbClr val="000000"/>
            </a:solidFill>
            <a:latin typeface="Times New Roman"/>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219075</xdr:colOff>
      <xdr:row>1</xdr:row>
      <xdr:rowOff>76200</xdr:rowOff>
    </xdr:from>
    <xdr:to>
      <xdr:col>5</xdr:col>
      <xdr:colOff>781050</xdr:colOff>
      <xdr:row>4</xdr:row>
      <xdr:rowOff>47625</xdr:rowOff>
    </xdr:to>
    <xdr:sp macro="" textlink="">
      <xdr:nvSpPr>
        <xdr:cNvPr id="2" name="Oval 12">
          <a:extLst>
            <a:ext uri="{FF2B5EF4-FFF2-40B4-BE49-F238E27FC236}">
              <a16:creationId xmlns:a16="http://schemas.microsoft.com/office/drawing/2014/main" id="{8EA7D4B2-22CB-4BFA-A859-A26D1081B133}"/>
            </a:ext>
          </a:extLst>
        </xdr:cNvPr>
        <xdr:cNvSpPr>
          <a:spLocks noChangeArrowheads="1"/>
        </xdr:cNvSpPr>
      </xdr:nvSpPr>
      <xdr:spPr bwMode="auto">
        <a:xfrm>
          <a:off x="4000500" y="304800"/>
          <a:ext cx="561975" cy="561975"/>
        </a:xfrm>
        <a:prstGeom prst="ellipse">
          <a:avLst/>
        </a:prstGeom>
        <a:solidFill>
          <a:srgbClr val="FFFFFF"/>
        </a:solidFill>
        <a:ln w="9525">
          <a:solidFill>
            <a:srgbClr val="000000"/>
          </a:solidFill>
          <a:prstDash val="sysDot"/>
          <a:round/>
          <a:headEnd/>
          <a:tailEnd/>
        </a:ln>
      </xdr:spPr>
      <xdr:txBody>
        <a:bodyPr vertOverflow="clip" wrap="square" lIns="0" tIns="0" rIns="0" bIns="0" anchor="ctr" upright="1"/>
        <a:lstStyle/>
        <a:p>
          <a:pPr algn="ctr" rtl="0">
            <a:defRPr sz="1000"/>
          </a:pPr>
          <a:r>
            <a:rPr lang="ja-JP" altLang="en-US" sz="800" b="0" i="0" u="none" strike="noStrike" baseline="0">
              <a:solidFill>
                <a:srgbClr val="000000"/>
              </a:solidFill>
              <a:latin typeface="游明朝"/>
              <a:ea typeface="游明朝"/>
            </a:rPr>
            <a:t>実印</a:t>
          </a:r>
          <a:endParaRPr lang="en-US" altLang="ja-JP" sz="800" b="0" i="0" u="none" strike="noStrike" baseline="0">
            <a:solidFill>
              <a:srgbClr val="000000"/>
            </a:solidFill>
            <a:latin typeface="游明朝"/>
            <a:ea typeface="游明朝"/>
          </a:endParaRPr>
        </a:p>
        <a:p>
          <a:pPr algn="ctr" rtl="0">
            <a:defRPr sz="1000"/>
          </a:pPr>
          <a:r>
            <a:rPr lang="ja-JP" altLang="en-US" sz="800" b="0" i="0" u="none" strike="noStrike" baseline="0">
              <a:solidFill>
                <a:srgbClr val="000000"/>
              </a:solidFill>
              <a:latin typeface="游明朝"/>
              <a:ea typeface="游明朝"/>
            </a:rPr>
            <a:t>捨印</a:t>
          </a:r>
          <a:endParaRPr lang="ja-JP" altLang="en-US" sz="800" b="0" i="0" u="none" strike="noStrike" baseline="0">
            <a:solidFill>
              <a:srgbClr val="000000"/>
            </a:solidFill>
            <a:latin typeface="Times New Roman"/>
            <a:ea typeface="游明朝"/>
            <a:cs typeface="Times New Roman"/>
          </a:endParaRPr>
        </a:p>
        <a:p>
          <a:pPr algn="ctr" rtl="0">
            <a:defRPr sz="1000"/>
          </a:pPr>
          <a:endParaRPr lang="ja-JP" altLang="en-US" sz="800" b="0" i="0" u="none" strike="noStrike" baseline="0">
            <a:solidFill>
              <a:srgbClr val="000000"/>
            </a:solidFill>
            <a:latin typeface="Times New Roman"/>
            <a:cs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219075</xdr:colOff>
      <xdr:row>1</xdr:row>
      <xdr:rowOff>76200</xdr:rowOff>
    </xdr:from>
    <xdr:to>
      <xdr:col>5</xdr:col>
      <xdr:colOff>781050</xdr:colOff>
      <xdr:row>4</xdr:row>
      <xdr:rowOff>47625</xdr:rowOff>
    </xdr:to>
    <xdr:sp macro="" textlink="">
      <xdr:nvSpPr>
        <xdr:cNvPr id="2" name="Oval 12">
          <a:extLst>
            <a:ext uri="{FF2B5EF4-FFF2-40B4-BE49-F238E27FC236}">
              <a16:creationId xmlns:a16="http://schemas.microsoft.com/office/drawing/2014/main" id="{833D70CB-4BBC-4D76-B5F4-3D08F0D11C9F}"/>
            </a:ext>
          </a:extLst>
        </xdr:cNvPr>
        <xdr:cNvSpPr>
          <a:spLocks noChangeArrowheads="1"/>
        </xdr:cNvSpPr>
      </xdr:nvSpPr>
      <xdr:spPr bwMode="auto">
        <a:xfrm>
          <a:off x="4000500" y="304800"/>
          <a:ext cx="561975" cy="561975"/>
        </a:xfrm>
        <a:prstGeom prst="ellipse">
          <a:avLst/>
        </a:prstGeom>
        <a:solidFill>
          <a:srgbClr val="FFFFFF"/>
        </a:solidFill>
        <a:ln w="9525">
          <a:solidFill>
            <a:srgbClr val="000000"/>
          </a:solidFill>
          <a:prstDash val="sysDot"/>
          <a:round/>
          <a:headEnd/>
          <a:tailEnd/>
        </a:ln>
      </xdr:spPr>
      <xdr:txBody>
        <a:bodyPr vertOverflow="clip" wrap="square" lIns="0" tIns="0" rIns="0" bIns="0" anchor="ctr" upright="1"/>
        <a:lstStyle/>
        <a:p>
          <a:pPr algn="ctr" rtl="0">
            <a:defRPr sz="1000"/>
          </a:pPr>
          <a:r>
            <a:rPr lang="ja-JP" altLang="en-US" sz="800" b="0" i="0" u="none" strike="noStrike" baseline="0">
              <a:solidFill>
                <a:srgbClr val="000000"/>
              </a:solidFill>
              <a:latin typeface="游明朝"/>
              <a:ea typeface="游明朝"/>
            </a:rPr>
            <a:t>実印</a:t>
          </a:r>
          <a:endParaRPr lang="en-US" altLang="ja-JP" sz="800" b="0" i="0" u="none" strike="noStrike" baseline="0">
            <a:solidFill>
              <a:srgbClr val="000000"/>
            </a:solidFill>
            <a:latin typeface="游明朝"/>
            <a:ea typeface="游明朝"/>
          </a:endParaRPr>
        </a:p>
        <a:p>
          <a:pPr algn="ctr" rtl="0">
            <a:defRPr sz="1000"/>
          </a:pPr>
          <a:r>
            <a:rPr lang="ja-JP" altLang="en-US" sz="800" b="0" i="0" u="none" strike="noStrike" baseline="0">
              <a:solidFill>
                <a:srgbClr val="000000"/>
              </a:solidFill>
              <a:latin typeface="游明朝"/>
              <a:ea typeface="游明朝"/>
            </a:rPr>
            <a:t>捨印</a:t>
          </a:r>
          <a:endParaRPr lang="ja-JP" altLang="en-US" sz="800" b="0" i="0" u="none" strike="noStrike" baseline="0">
            <a:solidFill>
              <a:srgbClr val="000000"/>
            </a:solidFill>
            <a:latin typeface="Times New Roman"/>
            <a:ea typeface="游明朝"/>
            <a:cs typeface="Times New Roman"/>
          </a:endParaRPr>
        </a:p>
        <a:p>
          <a:pPr algn="ctr" rtl="0">
            <a:defRPr sz="1000"/>
          </a:pPr>
          <a:endParaRPr lang="ja-JP" altLang="en-US" sz="800" b="0" i="0" u="none" strike="noStrike" baseline="0">
            <a:solidFill>
              <a:srgbClr val="000000"/>
            </a:solidFill>
            <a:latin typeface="Times New Roman"/>
            <a:cs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390524</xdr:colOff>
      <xdr:row>1</xdr:row>
      <xdr:rowOff>57149</xdr:rowOff>
    </xdr:from>
    <xdr:to>
      <xdr:col>7</xdr:col>
      <xdr:colOff>480749</xdr:colOff>
      <xdr:row>4</xdr:row>
      <xdr:rowOff>128324</xdr:rowOff>
    </xdr:to>
    <xdr:sp macro="" textlink="">
      <xdr:nvSpPr>
        <xdr:cNvPr id="2" name="Oval 12">
          <a:extLst>
            <a:ext uri="{FF2B5EF4-FFF2-40B4-BE49-F238E27FC236}">
              <a16:creationId xmlns:a16="http://schemas.microsoft.com/office/drawing/2014/main" id="{97A14977-B40A-4B0B-80DD-67C8CA773013}"/>
            </a:ext>
          </a:extLst>
        </xdr:cNvPr>
        <xdr:cNvSpPr>
          <a:spLocks noChangeArrowheads="1"/>
        </xdr:cNvSpPr>
      </xdr:nvSpPr>
      <xdr:spPr bwMode="auto">
        <a:xfrm>
          <a:off x="4657724" y="285749"/>
          <a:ext cx="576000" cy="576000"/>
        </a:xfrm>
        <a:prstGeom prst="ellipse">
          <a:avLst/>
        </a:prstGeom>
        <a:solidFill>
          <a:srgbClr val="FFFFFF"/>
        </a:solidFill>
        <a:ln w="9525">
          <a:solidFill>
            <a:srgbClr val="000000"/>
          </a:solidFill>
          <a:prstDash val="sysDot"/>
          <a:round/>
          <a:headEnd/>
          <a:tailEnd/>
        </a:ln>
      </xdr:spPr>
      <xdr:txBody>
        <a:bodyPr vertOverflow="clip" wrap="square" lIns="0" tIns="0" rIns="0" bIns="0" anchor="ctr" upright="1"/>
        <a:lstStyle/>
        <a:p>
          <a:pPr algn="ctr" rtl="0">
            <a:defRPr sz="1000"/>
          </a:pPr>
          <a:r>
            <a:rPr lang="ja-JP" altLang="en-US" sz="800" b="0" i="0" u="none" strike="noStrike" baseline="0">
              <a:solidFill>
                <a:srgbClr val="000000"/>
              </a:solidFill>
              <a:latin typeface="游明朝"/>
              <a:ea typeface="游明朝"/>
            </a:rPr>
            <a:t>実印</a:t>
          </a:r>
          <a:endParaRPr lang="en-US" altLang="ja-JP" sz="800" b="0" i="0" u="none" strike="noStrike" baseline="0">
            <a:solidFill>
              <a:srgbClr val="000000"/>
            </a:solidFill>
            <a:latin typeface="游明朝"/>
            <a:ea typeface="游明朝"/>
          </a:endParaRPr>
        </a:p>
        <a:p>
          <a:pPr algn="ctr" rtl="0">
            <a:defRPr sz="1000"/>
          </a:pPr>
          <a:r>
            <a:rPr lang="ja-JP" altLang="en-US" sz="800" b="0" i="0" u="none" strike="noStrike" baseline="0">
              <a:solidFill>
                <a:srgbClr val="000000"/>
              </a:solidFill>
              <a:latin typeface="游明朝"/>
              <a:ea typeface="游明朝"/>
            </a:rPr>
            <a:t>捨印</a:t>
          </a:r>
          <a:endParaRPr lang="ja-JP" altLang="en-US" sz="800" b="0" i="0" u="none" strike="noStrike" baseline="0">
            <a:solidFill>
              <a:srgbClr val="000000"/>
            </a:solidFill>
            <a:latin typeface="Times New Roman"/>
            <a:ea typeface="游明朝"/>
            <a:cs typeface="Times New Roman"/>
          </a:endParaRPr>
        </a:p>
        <a:p>
          <a:pPr algn="ctr" rtl="0">
            <a:defRPr sz="1000"/>
          </a:pPr>
          <a:endParaRPr lang="ja-JP" altLang="en-US" sz="800" b="0" i="0" u="none" strike="noStrike" baseline="0">
            <a:solidFill>
              <a:srgbClr val="000000"/>
            </a:solidFill>
            <a:latin typeface="Times New Roman"/>
            <a:cs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390524</xdr:colOff>
      <xdr:row>1</xdr:row>
      <xdr:rowOff>57149</xdr:rowOff>
    </xdr:from>
    <xdr:to>
      <xdr:col>7</xdr:col>
      <xdr:colOff>480749</xdr:colOff>
      <xdr:row>4</xdr:row>
      <xdr:rowOff>128324</xdr:rowOff>
    </xdr:to>
    <xdr:sp macro="" textlink="">
      <xdr:nvSpPr>
        <xdr:cNvPr id="2" name="Oval 12">
          <a:extLst>
            <a:ext uri="{FF2B5EF4-FFF2-40B4-BE49-F238E27FC236}">
              <a16:creationId xmlns:a16="http://schemas.microsoft.com/office/drawing/2014/main" id="{B69D2332-6BE0-4FE3-B4A9-5DF52CA55C17}"/>
            </a:ext>
          </a:extLst>
        </xdr:cNvPr>
        <xdr:cNvSpPr>
          <a:spLocks noChangeArrowheads="1"/>
        </xdr:cNvSpPr>
      </xdr:nvSpPr>
      <xdr:spPr bwMode="auto">
        <a:xfrm>
          <a:off x="4657724" y="285749"/>
          <a:ext cx="576000" cy="576000"/>
        </a:xfrm>
        <a:prstGeom prst="ellipse">
          <a:avLst/>
        </a:prstGeom>
        <a:solidFill>
          <a:srgbClr val="FFFFFF"/>
        </a:solidFill>
        <a:ln w="9525">
          <a:solidFill>
            <a:srgbClr val="000000"/>
          </a:solidFill>
          <a:prstDash val="sysDot"/>
          <a:round/>
          <a:headEnd/>
          <a:tailEnd/>
        </a:ln>
      </xdr:spPr>
      <xdr:txBody>
        <a:bodyPr vertOverflow="clip" wrap="square" lIns="0" tIns="0" rIns="0" bIns="0" anchor="ctr" upright="1"/>
        <a:lstStyle/>
        <a:p>
          <a:pPr algn="ctr" rtl="0">
            <a:defRPr sz="1000"/>
          </a:pPr>
          <a:r>
            <a:rPr lang="ja-JP" altLang="en-US" sz="800" b="0" i="0" u="none" strike="noStrike" baseline="0">
              <a:solidFill>
                <a:srgbClr val="000000"/>
              </a:solidFill>
              <a:latin typeface="游明朝"/>
              <a:ea typeface="游明朝"/>
            </a:rPr>
            <a:t>実印</a:t>
          </a:r>
          <a:endParaRPr lang="en-US" altLang="ja-JP" sz="800" b="0" i="0" u="none" strike="noStrike" baseline="0">
            <a:solidFill>
              <a:srgbClr val="000000"/>
            </a:solidFill>
            <a:latin typeface="游明朝"/>
            <a:ea typeface="游明朝"/>
          </a:endParaRPr>
        </a:p>
        <a:p>
          <a:pPr algn="ctr" rtl="0">
            <a:defRPr sz="1000"/>
          </a:pPr>
          <a:r>
            <a:rPr lang="ja-JP" altLang="en-US" sz="800" b="0" i="0" u="none" strike="noStrike" baseline="0">
              <a:solidFill>
                <a:srgbClr val="000000"/>
              </a:solidFill>
              <a:latin typeface="游明朝"/>
              <a:ea typeface="游明朝"/>
            </a:rPr>
            <a:t>捨印</a:t>
          </a:r>
          <a:endParaRPr lang="ja-JP" altLang="en-US" sz="800" b="0" i="0" u="none" strike="noStrike" baseline="0">
            <a:solidFill>
              <a:srgbClr val="000000"/>
            </a:solidFill>
            <a:latin typeface="Times New Roman"/>
            <a:ea typeface="游明朝"/>
            <a:cs typeface="Times New Roman"/>
          </a:endParaRPr>
        </a:p>
        <a:p>
          <a:pPr algn="ctr" rtl="0">
            <a:defRPr sz="1000"/>
          </a:pPr>
          <a:endParaRPr lang="ja-JP" altLang="en-US" sz="8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AN96"/>
  <sheetViews>
    <sheetView tabSelected="1" view="pageBreakPreview" zoomScaleNormal="100" workbookViewId="0">
      <selection activeCell="C1" sqref="C1"/>
    </sheetView>
  </sheetViews>
  <sheetFormatPr defaultColWidth="8.7265625" defaultRowHeight="13.5"/>
  <cols>
    <col min="1" max="13" width="3.6328125" style="1" customWidth="1"/>
    <col min="14" max="14" width="2.6328125" style="1" customWidth="1"/>
    <col min="15" max="20" width="2.54296875" style="1" customWidth="1"/>
    <col min="21" max="106" width="3.6328125" style="1" customWidth="1"/>
    <col min="107" max="16384" width="8.7265625" style="1"/>
  </cols>
  <sheetData>
    <row r="1" spans="1:20" ht="15" thickBot="1">
      <c r="A1" s="99" t="s">
        <v>116</v>
      </c>
    </row>
    <row r="2" spans="1:20" ht="15.75" customHeight="1">
      <c r="A2" s="242" t="s">
        <v>117</v>
      </c>
      <c r="B2" s="243"/>
      <c r="C2" s="243"/>
      <c r="D2" s="243"/>
      <c r="E2" s="243"/>
      <c r="F2" s="244"/>
      <c r="K2" s="236" t="s">
        <v>183</v>
      </c>
      <c r="L2" s="236"/>
      <c r="M2" s="2"/>
      <c r="N2" s="25" t="s">
        <v>0</v>
      </c>
      <c r="O2" s="191"/>
      <c r="P2" s="191"/>
      <c r="Q2" s="25" t="s">
        <v>1</v>
      </c>
      <c r="R2" s="192"/>
      <c r="S2" s="192"/>
      <c r="T2" s="25" t="s">
        <v>2</v>
      </c>
    </row>
    <row r="3" spans="1:20" ht="6.75" customHeight="1" thickBot="1">
      <c r="A3" s="245"/>
      <c r="B3" s="246"/>
      <c r="C3" s="246"/>
      <c r="D3" s="246"/>
      <c r="E3" s="246"/>
      <c r="F3" s="247"/>
    </row>
    <row r="4" spans="1:20" ht="20.25" customHeight="1">
      <c r="B4" s="25"/>
      <c r="C4" s="25"/>
      <c r="D4" s="25"/>
      <c r="E4" s="25"/>
      <c r="K4" s="193" t="s">
        <v>134</v>
      </c>
      <c r="L4" s="193"/>
      <c r="M4" s="193"/>
      <c r="N4" s="193"/>
      <c r="O4" s="193"/>
      <c r="P4" s="147"/>
      <c r="Q4" s="148"/>
      <c r="R4" s="148"/>
      <c r="S4" s="148"/>
      <c r="T4" s="149"/>
    </row>
    <row r="5" spans="1:20">
      <c r="B5" s="1" t="s">
        <v>9</v>
      </c>
      <c r="N5" s="4"/>
    </row>
    <row r="6" spans="1:20" ht="9.9499999999999993" customHeight="1"/>
    <row r="7" spans="1:20" ht="12" customHeight="1">
      <c r="A7" s="263"/>
      <c r="B7" s="189" t="s">
        <v>67</v>
      </c>
      <c r="C7" s="189"/>
      <c r="D7" s="190" t="s">
        <v>136</v>
      </c>
      <c r="E7" s="190"/>
      <c r="H7" s="204" t="s">
        <v>10</v>
      </c>
      <c r="I7" s="205"/>
      <c r="J7" s="206"/>
      <c r="K7" s="237" t="s">
        <v>63</v>
      </c>
      <c r="L7" s="237"/>
      <c r="M7" s="237"/>
      <c r="N7" s="237"/>
      <c r="O7" s="237"/>
      <c r="P7" s="237"/>
      <c r="Q7" s="237"/>
      <c r="R7" s="237"/>
      <c r="S7" s="237"/>
      <c r="T7" s="238"/>
    </row>
    <row r="8" spans="1:20" ht="12" customHeight="1">
      <c r="A8" s="263"/>
      <c r="B8" s="189"/>
      <c r="C8" s="189"/>
      <c r="D8" s="248"/>
      <c r="E8" s="248"/>
      <c r="H8" s="207"/>
      <c r="I8" s="208"/>
      <c r="J8" s="209"/>
      <c r="K8" s="239"/>
      <c r="L8" s="239"/>
      <c r="M8" s="239"/>
      <c r="N8" s="239"/>
      <c r="O8" s="239"/>
      <c r="P8" s="239"/>
      <c r="Q8" s="239"/>
      <c r="R8" s="239"/>
      <c r="S8" s="239"/>
      <c r="T8" s="240"/>
    </row>
    <row r="9" spans="1:20" ht="12" customHeight="1">
      <c r="B9" s="189"/>
      <c r="C9" s="189"/>
      <c r="D9" s="248"/>
      <c r="E9" s="248"/>
      <c r="H9" s="204" t="s">
        <v>7</v>
      </c>
      <c r="I9" s="205"/>
      <c r="J9" s="206"/>
      <c r="K9" s="233"/>
      <c r="L9" s="233"/>
      <c r="M9" s="233"/>
      <c r="N9" s="233"/>
      <c r="O9" s="233"/>
      <c r="P9" s="233"/>
      <c r="Q9" s="233"/>
      <c r="R9" s="233"/>
      <c r="S9" s="233"/>
      <c r="T9" s="241"/>
    </row>
    <row r="10" spans="1:20" ht="12" customHeight="1">
      <c r="A10" s="263"/>
      <c r="B10" s="189" t="s">
        <v>68</v>
      </c>
      <c r="C10" s="189"/>
      <c r="D10" s="142" t="s">
        <v>65</v>
      </c>
      <c r="E10" s="142" t="s">
        <v>137</v>
      </c>
      <c r="H10" s="207"/>
      <c r="I10" s="208"/>
      <c r="J10" s="209"/>
      <c r="K10" s="197"/>
      <c r="L10" s="197"/>
      <c r="M10" s="197"/>
      <c r="N10" s="197"/>
      <c r="O10" s="197"/>
      <c r="P10" s="197"/>
      <c r="Q10" s="197"/>
      <c r="R10" s="197"/>
      <c r="S10" s="197"/>
      <c r="T10" s="217"/>
    </row>
    <row r="11" spans="1:20" ht="12" customHeight="1">
      <c r="A11" s="263"/>
      <c r="B11" s="189"/>
      <c r="C11" s="189"/>
      <c r="D11" s="248"/>
      <c r="E11" s="248"/>
      <c r="H11" s="204" t="s">
        <v>11</v>
      </c>
      <c r="I11" s="205"/>
      <c r="J11" s="206"/>
      <c r="K11" s="194"/>
      <c r="L11" s="195"/>
      <c r="M11" s="195"/>
      <c r="N11" s="195"/>
      <c r="O11" s="195"/>
      <c r="P11" s="195"/>
      <c r="Q11" s="195"/>
      <c r="R11" s="195"/>
      <c r="S11" s="210" t="s">
        <v>8</v>
      </c>
      <c r="T11" s="211"/>
    </row>
    <row r="12" spans="1:20" ht="12" customHeight="1">
      <c r="B12" s="189"/>
      <c r="C12" s="189"/>
      <c r="D12" s="248"/>
      <c r="E12" s="248"/>
      <c r="H12" s="207"/>
      <c r="I12" s="208"/>
      <c r="J12" s="209"/>
      <c r="K12" s="196"/>
      <c r="L12" s="197"/>
      <c r="M12" s="197"/>
      <c r="N12" s="197"/>
      <c r="O12" s="197"/>
      <c r="P12" s="197"/>
      <c r="Q12" s="197"/>
      <c r="R12" s="197"/>
      <c r="S12" s="212"/>
      <c r="T12" s="213"/>
    </row>
    <row r="13" spans="1:20" ht="9.9499999999999993" customHeight="1">
      <c r="H13" s="214" t="s">
        <v>6</v>
      </c>
      <c r="I13" s="215"/>
      <c r="J13" s="206"/>
      <c r="K13" s="195"/>
      <c r="L13" s="195"/>
      <c r="M13" s="195"/>
      <c r="N13" s="195"/>
      <c r="O13" s="195"/>
      <c r="P13" s="195"/>
      <c r="Q13" s="195"/>
      <c r="R13" s="195"/>
      <c r="S13" s="195"/>
      <c r="T13" s="216"/>
    </row>
    <row r="14" spans="1:20" ht="9.9499999999999993" customHeight="1">
      <c r="H14" s="207"/>
      <c r="I14" s="208"/>
      <c r="J14" s="209"/>
      <c r="K14" s="197"/>
      <c r="L14" s="197"/>
      <c r="M14" s="197"/>
      <c r="N14" s="197"/>
      <c r="O14" s="197"/>
      <c r="P14" s="197"/>
      <c r="Q14" s="197"/>
      <c r="R14" s="197"/>
      <c r="S14" s="197"/>
      <c r="T14" s="217"/>
    </row>
    <row r="15" spans="1:20" ht="9.9499999999999993" customHeight="1">
      <c r="H15" s="218" t="s">
        <v>5</v>
      </c>
      <c r="I15" s="219"/>
      <c r="J15" s="220"/>
      <c r="K15" s="227" t="s">
        <v>16</v>
      </c>
      <c r="L15" s="228"/>
      <c r="M15" s="228"/>
      <c r="N15" s="195"/>
      <c r="O15" s="195"/>
      <c r="P15" s="195"/>
      <c r="Q15" s="195"/>
      <c r="R15" s="195"/>
      <c r="S15" s="195"/>
      <c r="T15" s="216"/>
    </row>
    <row r="16" spans="1:20" ht="9.9499999999999993" customHeight="1">
      <c r="H16" s="221"/>
      <c r="I16" s="222"/>
      <c r="J16" s="223"/>
      <c r="K16" s="229"/>
      <c r="L16" s="230"/>
      <c r="M16" s="230"/>
      <c r="N16" s="197"/>
      <c r="O16" s="197"/>
      <c r="P16" s="197"/>
      <c r="Q16" s="197"/>
      <c r="R16" s="197"/>
      <c r="S16" s="197"/>
      <c r="T16" s="217"/>
    </row>
    <row r="17" spans="1:20" ht="9.9499999999999993" customHeight="1">
      <c r="H17" s="221"/>
      <c r="I17" s="222"/>
      <c r="J17" s="223"/>
      <c r="K17" s="227" t="s">
        <v>17</v>
      </c>
      <c r="L17" s="228"/>
      <c r="M17" s="228"/>
      <c r="N17" s="195"/>
      <c r="O17" s="195"/>
      <c r="P17" s="195"/>
      <c r="Q17" s="195"/>
      <c r="R17" s="195"/>
      <c r="S17" s="195"/>
      <c r="T17" s="216"/>
    </row>
    <row r="18" spans="1:20" ht="9.9499999999999993" customHeight="1">
      <c r="H18" s="224"/>
      <c r="I18" s="225"/>
      <c r="J18" s="226"/>
      <c r="K18" s="229"/>
      <c r="L18" s="230"/>
      <c r="M18" s="230"/>
      <c r="N18" s="197"/>
      <c r="O18" s="197"/>
      <c r="P18" s="197"/>
      <c r="Q18" s="197"/>
      <c r="R18" s="197"/>
      <c r="S18" s="197"/>
      <c r="T18" s="217"/>
    </row>
    <row r="19" spans="1:20" ht="9.9499999999999993" customHeight="1">
      <c r="H19" s="218" t="s">
        <v>12</v>
      </c>
      <c r="I19" s="219"/>
      <c r="J19" s="220"/>
      <c r="K19" s="198"/>
      <c r="L19" s="198"/>
      <c r="M19" s="198"/>
      <c r="N19" s="198"/>
      <c r="O19" s="198"/>
      <c r="P19" s="198"/>
      <c r="Q19" s="198"/>
      <c r="R19" s="198"/>
      <c r="S19" s="198"/>
      <c r="T19" s="199"/>
    </row>
    <row r="20" spans="1:20" ht="9.9499999999999993" customHeight="1">
      <c r="H20" s="224"/>
      <c r="I20" s="225"/>
      <c r="J20" s="226"/>
      <c r="K20" s="200"/>
      <c r="L20" s="200"/>
      <c r="M20" s="200"/>
      <c r="N20" s="200"/>
      <c r="O20" s="200"/>
      <c r="P20" s="200"/>
      <c r="Q20" s="200"/>
      <c r="R20" s="200"/>
      <c r="S20" s="200"/>
      <c r="T20" s="201"/>
    </row>
    <row r="21" spans="1:20">
      <c r="O21" s="3" t="s">
        <v>4</v>
      </c>
      <c r="P21" s="3"/>
    </row>
    <row r="22" spans="1:20" ht="11.45" customHeight="1">
      <c r="B22" s="202" t="s">
        <v>118</v>
      </c>
      <c r="C22" s="202"/>
      <c r="D22" s="202"/>
      <c r="E22" s="202"/>
      <c r="F22" s="202"/>
      <c r="G22" s="202"/>
      <c r="H22" s="202"/>
      <c r="I22" s="202"/>
      <c r="J22" s="202"/>
      <c r="K22" s="202"/>
      <c r="L22" s="202"/>
      <c r="M22" s="202"/>
      <c r="N22" s="202"/>
      <c r="O22" s="202"/>
      <c r="P22" s="202"/>
      <c r="Q22" s="202"/>
      <c r="R22" s="202"/>
      <c r="S22" s="202"/>
      <c r="T22" s="6"/>
    </row>
    <row r="23" spans="1:20" ht="11.45" customHeight="1">
      <c r="B23" s="202"/>
      <c r="C23" s="202"/>
      <c r="D23" s="202"/>
      <c r="E23" s="202"/>
      <c r="F23" s="202"/>
      <c r="G23" s="202"/>
      <c r="H23" s="202"/>
      <c r="I23" s="202"/>
      <c r="J23" s="202"/>
      <c r="K23" s="202"/>
      <c r="L23" s="202"/>
      <c r="M23" s="202"/>
      <c r="N23" s="202"/>
      <c r="O23" s="202"/>
      <c r="P23" s="202"/>
      <c r="Q23" s="202"/>
      <c r="R23" s="202"/>
      <c r="S23" s="202"/>
      <c r="T23" s="6"/>
    </row>
    <row r="24" spans="1:20" ht="6.75" customHeight="1"/>
    <row r="25" spans="1:20" ht="13.5" customHeight="1">
      <c r="B25" s="203" t="s">
        <v>184</v>
      </c>
      <c r="C25" s="203"/>
      <c r="D25" s="203"/>
      <c r="E25" s="203"/>
      <c r="F25" s="203"/>
      <c r="G25" s="203"/>
      <c r="H25" s="203"/>
      <c r="I25" s="203"/>
      <c r="J25" s="203"/>
      <c r="K25" s="203"/>
      <c r="L25" s="203"/>
      <c r="M25" s="203"/>
      <c r="N25" s="203"/>
      <c r="O25" s="203"/>
      <c r="P25" s="203"/>
      <c r="Q25" s="203"/>
      <c r="R25" s="203"/>
      <c r="S25" s="203"/>
      <c r="T25" s="5"/>
    </row>
    <row r="26" spans="1:20" ht="13.5" customHeight="1">
      <c r="B26" s="203"/>
      <c r="C26" s="203"/>
      <c r="D26" s="203"/>
      <c r="E26" s="203"/>
      <c r="F26" s="203"/>
      <c r="G26" s="203"/>
      <c r="H26" s="203"/>
      <c r="I26" s="203"/>
      <c r="J26" s="203"/>
      <c r="K26" s="203"/>
      <c r="L26" s="203"/>
      <c r="M26" s="203"/>
      <c r="N26" s="203"/>
      <c r="O26" s="203"/>
      <c r="P26" s="203"/>
      <c r="Q26" s="203"/>
      <c r="R26" s="203"/>
      <c r="S26" s="203"/>
      <c r="T26" s="5"/>
    </row>
    <row r="27" spans="1:20">
      <c r="B27" s="203"/>
      <c r="C27" s="203"/>
      <c r="D27" s="203"/>
      <c r="E27" s="203"/>
      <c r="F27" s="203"/>
      <c r="G27" s="203"/>
      <c r="H27" s="203"/>
      <c r="I27" s="203"/>
      <c r="J27" s="203"/>
      <c r="K27" s="203"/>
      <c r="L27" s="203"/>
      <c r="M27" s="203"/>
      <c r="N27" s="203"/>
      <c r="O27" s="203"/>
      <c r="P27" s="203"/>
      <c r="Q27" s="203"/>
      <c r="R27" s="203"/>
      <c r="S27" s="203"/>
      <c r="T27" s="5"/>
    </row>
    <row r="28" spans="1:20" ht="5.0999999999999996" customHeight="1"/>
    <row r="29" spans="1:20">
      <c r="B29" s="192" t="s">
        <v>3</v>
      </c>
      <c r="C29" s="192"/>
      <c r="D29" s="192"/>
      <c r="E29" s="192"/>
      <c r="F29" s="192"/>
      <c r="G29" s="192"/>
      <c r="H29" s="192"/>
      <c r="I29" s="192"/>
      <c r="J29" s="192"/>
      <c r="K29" s="192"/>
      <c r="L29" s="192"/>
      <c r="M29" s="192"/>
      <c r="N29" s="192"/>
      <c r="O29" s="192"/>
      <c r="P29" s="192"/>
      <c r="Q29" s="192"/>
      <c r="R29" s="192"/>
      <c r="S29" s="192"/>
      <c r="T29" s="192"/>
    </row>
    <row r="30" spans="1:20" ht="5.0999999999999996" customHeight="1"/>
    <row r="31" spans="1:20" ht="8.4499999999999993" customHeight="1">
      <c r="A31" s="249" t="s">
        <v>119</v>
      </c>
      <c r="B31" s="249"/>
      <c r="C31" s="249"/>
      <c r="D31" s="249"/>
      <c r="E31" s="249"/>
      <c r="F31" s="249"/>
      <c r="G31" s="249"/>
      <c r="H31" s="249"/>
      <c r="I31" s="249"/>
      <c r="J31" s="249"/>
      <c r="K31" s="249"/>
      <c r="L31" s="249"/>
      <c r="M31" s="249"/>
      <c r="N31" s="249"/>
      <c r="O31" s="249"/>
      <c r="P31" s="249"/>
      <c r="Q31" s="249"/>
      <c r="R31" s="249"/>
      <c r="S31" s="249"/>
    </row>
    <row r="32" spans="1:20" ht="8.4499999999999993" customHeight="1">
      <c r="A32" s="249"/>
      <c r="B32" s="249"/>
      <c r="C32" s="249"/>
      <c r="D32" s="249"/>
      <c r="E32" s="249"/>
      <c r="F32" s="249"/>
      <c r="G32" s="249"/>
      <c r="H32" s="249"/>
      <c r="I32" s="249"/>
      <c r="J32" s="249"/>
      <c r="K32" s="249"/>
      <c r="L32" s="249"/>
      <c r="M32" s="249"/>
      <c r="N32" s="249"/>
      <c r="O32" s="249"/>
      <c r="P32" s="249"/>
      <c r="Q32" s="249"/>
      <c r="R32" s="249"/>
      <c r="S32" s="249"/>
    </row>
    <row r="33" spans="1:40" customFormat="1" ht="12" customHeight="1">
      <c r="T33" s="1"/>
      <c r="X33" s="1"/>
      <c r="Y33" s="1"/>
      <c r="Z33" s="1"/>
      <c r="AA33" s="1"/>
      <c r="AB33" s="1"/>
      <c r="AC33" s="1"/>
      <c r="AD33" s="1"/>
      <c r="AE33" s="1"/>
      <c r="AF33" s="1"/>
      <c r="AG33" s="1"/>
      <c r="AH33" s="1"/>
      <c r="AI33" s="1"/>
      <c r="AJ33" s="1"/>
      <c r="AK33" s="1"/>
      <c r="AL33" s="1"/>
      <c r="AM33" s="1"/>
      <c r="AN33" s="1"/>
    </row>
    <row r="34" spans="1:40" customFormat="1" ht="12" customHeight="1">
      <c r="B34" s="139"/>
      <c r="C34" s="139"/>
      <c r="D34" s="139"/>
      <c r="E34" s="139"/>
      <c r="F34" s="139"/>
      <c r="G34" s="139"/>
      <c r="H34" s="139"/>
      <c r="I34" s="139"/>
      <c r="J34" s="139"/>
      <c r="K34" s="139"/>
      <c r="L34" s="139"/>
      <c r="M34" s="139"/>
      <c r="N34" s="139"/>
      <c r="O34" s="139"/>
      <c r="P34" s="139"/>
      <c r="Q34" s="139"/>
      <c r="T34" s="1"/>
      <c r="X34" s="1"/>
      <c r="Y34" s="1"/>
      <c r="Z34" s="1"/>
      <c r="AA34" s="1"/>
      <c r="AB34" s="1"/>
      <c r="AC34" s="1"/>
      <c r="AD34" s="1"/>
      <c r="AE34" s="1"/>
      <c r="AF34" s="1"/>
      <c r="AG34" s="1"/>
      <c r="AH34" s="1"/>
      <c r="AI34" s="1"/>
      <c r="AJ34" s="1"/>
      <c r="AK34" s="1"/>
      <c r="AL34" s="1"/>
      <c r="AM34" s="1"/>
      <c r="AN34" s="1"/>
    </row>
    <row r="35" spans="1:40" customFormat="1" ht="12" customHeight="1">
      <c r="T35" s="1"/>
      <c r="X35" s="1"/>
      <c r="Y35" s="1"/>
      <c r="Z35" s="1"/>
      <c r="AA35" s="1"/>
      <c r="AB35" s="1"/>
      <c r="AC35" s="1"/>
      <c r="AD35" s="1"/>
      <c r="AE35" s="1"/>
      <c r="AF35" s="1"/>
      <c r="AG35" s="1"/>
      <c r="AH35" s="1"/>
      <c r="AI35" s="1"/>
      <c r="AJ35" s="1"/>
      <c r="AK35" s="1"/>
      <c r="AL35" s="1"/>
      <c r="AM35" s="1"/>
      <c r="AN35" s="1"/>
    </row>
    <row r="36" spans="1:40" ht="8.4499999999999993" customHeight="1">
      <c r="A36" s="249" t="s">
        <v>120</v>
      </c>
      <c r="B36" s="249"/>
      <c r="C36" s="249"/>
      <c r="D36" s="249"/>
      <c r="E36" s="249"/>
      <c r="F36" s="249"/>
      <c r="G36" s="249"/>
      <c r="H36" s="249"/>
      <c r="I36" s="249"/>
      <c r="J36" s="249"/>
      <c r="K36" s="249"/>
      <c r="L36" s="249"/>
      <c r="M36" s="249"/>
      <c r="N36" s="249"/>
      <c r="O36" s="249"/>
      <c r="P36" s="249"/>
      <c r="Q36" s="249"/>
      <c r="R36" s="249"/>
      <c r="S36" s="249"/>
    </row>
    <row r="37" spans="1:40" ht="8.4499999999999993" customHeight="1">
      <c r="A37" s="249"/>
      <c r="B37" s="249"/>
      <c r="C37" s="249"/>
      <c r="D37" s="249"/>
      <c r="E37" s="249"/>
      <c r="F37" s="249"/>
      <c r="G37" s="249"/>
      <c r="H37" s="249"/>
      <c r="I37" s="249"/>
      <c r="J37" s="249"/>
      <c r="K37" s="249"/>
      <c r="L37" s="249"/>
      <c r="M37" s="249"/>
      <c r="N37" s="249"/>
      <c r="O37" s="249"/>
      <c r="P37" s="249"/>
      <c r="Q37" s="249"/>
      <c r="R37" s="249"/>
      <c r="S37" s="249"/>
    </row>
    <row r="38" spans="1:40" customFormat="1" ht="12" customHeight="1">
      <c r="T38" s="1"/>
      <c r="X38" s="1"/>
      <c r="Y38" s="1"/>
      <c r="Z38" s="1"/>
      <c r="AA38" s="1"/>
      <c r="AB38" s="1"/>
      <c r="AC38" s="1"/>
      <c r="AD38" s="1"/>
      <c r="AE38" s="1"/>
      <c r="AF38" s="1"/>
      <c r="AG38" s="1"/>
      <c r="AH38" s="1"/>
      <c r="AI38" s="1"/>
      <c r="AJ38" s="1"/>
      <c r="AK38" s="1"/>
      <c r="AL38" s="1"/>
      <c r="AM38" s="1"/>
      <c r="AN38" s="1"/>
    </row>
    <row r="39" spans="1:40" customFormat="1" ht="12" customHeight="1">
      <c r="B39" s="139"/>
      <c r="C39" s="139"/>
      <c r="D39" s="139"/>
      <c r="E39" s="139"/>
      <c r="F39" s="139"/>
      <c r="G39" s="139"/>
      <c r="H39" s="139"/>
      <c r="I39" s="139"/>
      <c r="J39" s="139"/>
      <c r="K39" s="139"/>
      <c r="L39" s="139"/>
      <c r="M39" s="139"/>
      <c r="N39" s="139"/>
      <c r="O39" s="139"/>
      <c r="P39" s="139"/>
      <c r="Q39" s="139"/>
      <c r="T39" s="1"/>
      <c r="X39" s="1"/>
      <c r="Y39" s="1"/>
      <c r="Z39" s="1"/>
      <c r="AA39" s="1"/>
      <c r="AB39" s="1"/>
      <c r="AC39" s="1"/>
      <c r="AD39" s="1"/>
      <c r="AE39" s="1"/>
      <c r="AF39" s="1"/>
      <c r="AG39" s="1"/>
      <c r="AH39" s="1"/>
      <c r="AI39" s="1"/>
      <c r="AJ39" s="1"/>
      <c r="AK39" s="1"/>
      <c r="AL39" s="1"/>
      <c r="AM39" s="1"/>
      <c r="AN39" s="1"/>
    </row>
    <row r="40" spans="1:40" customFormat="1" ht="12" customHeight="1">
      <c r="T40" s="1"/>
      <c r="X40" s="1"/>
      <c r="Y40" s="1"/>
      <c r="Z40" s="1"/>
      <c r="AA40" s="1"/>
      <c r="AB40" s="1"/>
      <c r="AC40" s="1"/>
      <c r="AD40" s="1"/>
      <c r="AE40" s="1"/>
      <c r="AF40" s="1"/>
      <c r="AG40" s="1"/>
      <c r="AH40" s="1"/>
      <c r="AI40" s="1"/>
      <c r="AJ40" s="1"/>
      <c r="AK40" s="1"/>
      <c r="AL40" s="1"/>
      <c r="AM40" s="1"/>
      <c r="AN40" s="1"/>
    </row>
    <row r="41" spans="1:40" ht="8.4499999999999993" customHeight="1">
      <c r="A41" s="249" t="s">
        <v>121</v>
      </c>
      <c r="B41" s="249"/>
      <c r="C41" s="249"/>
      <c r="D41" s="249"/>
      <c r="E41" s="249"/>
      <c r="F41" s="249"/>
      <c r="G41" s="249"/>
      <c r="H41" s="249"/>
      <c r="I41" s="249"/>
      <c r="J41" s="249"/>
      <c r="K41" s="249"/>
      <c r="L41" s="249"/>
      <c r="M41" s="249"/>
      <c r="N41" s="249"/>
      <c r="O41" s="249"/>
      <c r="P41" s="249"/>
      <c r="Q41" s="249"/>
      <c r="R41" s="249"/>
      <c r="S41" s="249"/>
    </row>
    <row r="42" spans="1:40" ht="8.4499999999999993" customHeight="1">
      <c r="A42" s="249"/>
      <c r="B42" s="249"/>
      <c r="C42" s="249"/>
      <c r="D42" s="249"/>
      <c r="E42" s="249"/>
      <c r="F42" s="249"/>
      <c r="G42" s="249"/>
      <c r="H42" s="249"/>
      <c r="I42" s="249"/>
      <c r="J42" s="249"/>
      <c r="K42" s="249"/>
      <c r="L42" s="249"/>
      <c r="M42" s="249"/>
      <c r="N42" s="249"/>
      <c r="O42" s="249"/>
      <c r="P42" s="249"/>
      <c r="Q42" s="249"/>
      <c r="R42" s="249"/>
      <c r="S42" s="249"/>
    </row>
    <row r="43" spans="1:40" customFormat="1" ht="8.1" customHeight="1">
      <c r="T43" s="1"/>
      <c r="X43" s="1"/>
      <c r="Y43" s="1"/>
      <c r="Z43" s="1"/>
      <c r="AA43" s="1"/>
      <c r="AB43" s="1"/>
      <c r="AC43" s="1"/>
      <c r="AD43" s="1"/>
      <c r="AE43" s="1"/>
      <c r="AF43" s="1"/>
      <c r="AG43" s="1"/>
      <c r="AH43" s="1"/>
      <c r="AI43" s="1"/>
      <c r="AJ43" s="1"/>
      <c r="AK43" s="1"/>
      <c r="AL43" s="1"/>
      <c r="AM43" s="1"/>
      <c r="AN43" s="1"/>
    </row>
    <row r="44" spans="1:40" customFormat="1" ht="20.100000000000001" customHeight="1">
      <c r="B44" s="141" t="s">
        <v>122</v>
      </c>
      <c r="C44" s="1"/>
      <c r="D44" s="1"/>
      <c r="E44" s="1"/>
      <c r="F44" s="1"/>
      <c r="G44" s="267"/>
      <c r="H44" s="267"/>
      <c r="I44" s="267"/>
      <c r="J44" s="267"/>
      <c r="K44" s="267"/>
      <c r="L44" s="267"/>
      <c r="M44" s="267"/>
      <c r="N44" s="140" t="s">
        <v>123</v>
      </c>
      <c r="T44" s="1"/>
      <c r="X44" s="1"/>
      <c r="Y44" s="1"/>
      <c r="Z44" s="1"/>
      <c r="AA44" s="1"/>
      <c r="AB44" s="1"/>
      <c r="AC44" s="1"/>
      <c r="AD44" s="1"/>
      <c r="AE44" s="1"/>
      <c r="AF44" s="1"/>
      <c r="AG44" s="1"/>
      <c r="AH44" s="1"/>
      <c r="AI44" s="1"/>
      <c r="AJ44" s="1"/>
      <c r="AK44" s="1"/>
      <c r="AL44" s="1"/>
      <c r="AM44" s="1"/>
      <c r="AN44" s="1"/>
    </row>
    <row r="45" spans="1:40" customFormat="1" ht="8.1" customHeight="1">
      <c r="B45" s="141"/>
      <c r="C45" s="1"/>
      <c r="D45" s="1"/>
      <c r="E45" s="1"/>
      <c r="F45" s="1"/>
      <c r="G45" s="1"/>
      <c r="H45" s="1"/>
      <c r="I45" s="1"/>
      <c r="J45" s="1"/>
      <c r="K45" s="1"/>
      <c r="L45" s="1"/>
      <c r="M45" s="1"/>
      <c r="N45" s="141"/>
      <c r="T45" s="1"/>
      <c r="X45" s="1"/>
      <c r="Y45" s="1"/>
      <c r="Z45" s="1"/>
      <c r="AA45" s="1"/>
      <c r="AB45" s="1"/>
      <c r="AC45" s="1"/>
      <c r="AD45" s="1"/>
      <c r="AE45" s="1"/>
      <c r="AF45" s="1"/>
      <c r="AG45" s="1"/>
      <c r="AH45" s="1"/>
      <c r="AI45" s="1"/>
      <c r="AJ45" s="1"/>
      <c r="AK45" s="1"/>
      <c r="AL45" s="1"/>
      <c r="AM45" s="1"/>
      <c r="AN45" s="1"/>
    </row>
    <row r="46" spans="1:40" customFormat="1" ht="20.100000000000001" customHeight="1">
      <c r="B46" s="141" t="s">
        <v>124</v>
      </c>
      <c r="C46" s="1"/>
      <c r="D46" s="1"/>
      <c r="E46" s="1"/>
      <c r="F46" s="1"/>
      <c r="G46" s="267"/>
      <c r="H46" s="267"/>
      <c r="I46" s="267"/>
      <c r="J46" s="267"/>
      <c r="K46" s="267"/>
      <c r="L46" s="267"/>
      <c r="M46" s="267"/>
      <c r="N46" s="140" t="s">
        <v>123</v>
      </c>
      <c r="T46" s="1"/>
      <c r="X46" s="1"/>
      <c r="Y46" s="1"/>
      <c r="Z46" s="1"/>
      <c r="AA46" s="1"/>
      <c r="AB46" s="1"/>
      <c r="AC46" s="1"/>
      <c r="AD46" s="1"/>
      <c r="AE46" s="1"/>
      <c r="AF46" s="1"/>
      <c r="AG46" s="1"/>
      <c r="AH46" s="1"/>
      <c r="AI46" s="1"/>
      <c r="AJ46" s="1"/>
      <c r="AK46" s="1"/>
      <c r="AL46" s="1"/>
      <c r="AM46" s="1"/>
      <c r="AN46" s="1"/>
    </row>
    <row r="47" spans="1:40" customFormat="1" ht="8.1" customHeight="1">
      <c r="B47" s="141"/>
      <c r="C47" s="1"/>
      <c r="D47" s="1"/>
      <c r="E47" s="1"/>
      <c r="F47" s="1"/>
      <c r="G47" s="1"/>
      <c r="H47" s="1"/>
      <c r="I47" s="1"/>
      <c r="J47" s="1"/>
      <c r="K47" s="1"/>
      <c r="L47" s="1"/>
      <c r="M47" s="1"/>
      <c r="N47" s="141"/>
      <c r="T47" s="1"/>
      <c r="X47" s="1"/>
      <c r="Y47" s="1"/>
      <c r="Z47" s="1"/>
      <c r="AA47" s="1"/>
      <c r="AB47" s="1"/>
      <c r="AC47" s="1"/>
      <c r="AD47" s="1"/>
      <c r="AE47" s="1"/>
      <c r="AF47" s="1"/>
      <c r="AG47" s="1"/>
      <c r="AH47" s="1"/>
      <c r="AI47" s="1"/>
      <c r="AJ47" s="1"/>
      <c r="AK47" s="1"/>
      <c r="AL47" s="1"/>
      <c r="AM47" s="1"/>
      <c r="AN47" s="1"/>
    </row>
    <row r="48" spans="1:40" customFormat="1" ht="20.100000000000001" customHeight="1">
      <c r="B48" s="141" t="s">
        <v>125</v>
      </c>
      <c r="C48" s="1"/>
      <c r="D48" s="1"/>
      <c r="E48" s="1"/>
      <c r="F48" s="1"/>
      <c r="G48" s="267"/>
      <c r="H48" s="267"/>
      <c r="I48" s="267"/>
      <c r="J48" s="267"/>
      <c r="K48" s="267"/>
      <c r="L48" s="267"/>
      <c r="M48" s="267"/>
      <c r="N48" s="140" t="s">
        <v>123</v>
      </c>
      <c r="T48" s="1"/>
      <c r="X48" s="1"/>
      <c r="Y48" s="1"/>
      <c r="Z48" s="1"/>
      <c r="AA48" s="1"/>
      <c r="AB48" s="1"/>
      <c r="AC48" s="1"/>
      <c r="AD48" s="1"/>
      <c r="AE48" s="1"/>
      <c r="AF48" s="1"/>
      <c r="AG48" s="1"/>
      <c r="AH48" s="1"/>
      <c r="AI48" s="1"/>
      <c r="AJ48" s="1"/>
      <c r="AK48" s="1"/>
      <c r="AL48" s="1"/>
      <c r="AM48" s="1"/>
      <c r="AN48" s="1"/>
    </row>
    <row r="49" spans="1:40" customFormat="1">
      <c r="T49" s="1"/>
      <c r="X49" s="1"/>
      <c r="Y49" s="1"/>
      <c r="Z49" s="1"/>
      <c r="AA49" s="1"/>
      <c r="AB49" s="1"/>
      <c r="AC49" s="1"/>
      <c r="AD49" s="1"/>
      <c r="AE49" s="1"/>
      <c r="AF49" s="1"/>
      <c r="AG49" s="1"/>
      <c r="AH49" s="1"/>
      <c r="AI49" s="1"/>
      <c r="AJ49" s="1"/>
      <c r="AK49" s="1"/>
      <c r="AL49" s="1"/>
      <c r="AM49" s="1"/>
      <c r="AN49" s="1"/>
    </row>
    <row r="50" spans="1:40" ht="9" customHeight="1">
      <c r="A50" s="249" t="s">
        <v>129</v>
      </c>
      <c r="B50" s="249"/>
      <c r="C50" s="249"/>
      <c r="D50" s="249"/>
      <c r="E50" s="249"/>
      <c r="F50" s="249"/>
      <c r="G50" s="249"/>
      <c r="H50" s="249"/>
      <c r="I50" s="249"/>
      <c r="J50" s="249"/>
      <c r="K50" s="249"/>
      <c r="L50" s="249"/>
      <c r="M50" s="249"/>
      <c r="N50" s="249"/>
      <c r="O50" s="249"/>
      <c r="P50" s="249"/>
      <c r="Q50" s="249"/>
      <c r="R50" s="249"/>
      <c r="S50" s="249"/>
    </row>
    <row r="51" spans="1:40" ht="9" customHeight="1">
      <c r="A51" s="249"/>
      <c r="B51" s="249"/>
      <c r="C51" s="249"/>
      <c r="D51" s="249"/>
      <c r="E51" s="249"/>
      <c r="F51" s="249"/>
      <c r="G51" s="249"/>
      <c r="H51" s="249"/>
      <c r="I51" s="249"/>
      <c r="J51" s="249"/>
      <c r="K51" s="249"/>
      <c r="L51" s="249"/>
      <c r="M51" s="249"/>
      <c r="N51" s="249"/>
      <c r="O51" s="249"/>
      <c r="P51" s="249"/>
      <c r="Q51" s="249"/>
      <c r="R51" s="249"/>
      <c r="S51" s="249"/>
    </row>
    <row r="52" spans="1:40" ht="6.6" customHeight="1">
      <c r="A52" s="42"/>
      <c r="B52" s="42"/>
      <c r="C52" s="42"/>
      <c r="D52" s="42"/>
      <c r="E52" s="42"/>
      <c r="F52" s="42"/>
      <c r="G52" s="42"/>
      <c r="H52" s="42"/>
      <c r="I52" s="42"/>
      <c r="J52" s="42"/>
      <c r="K52" s="42"/>
      <c r="L52" s="42"/>
      <c r="M52" s="42"/>
      <c r="N52" s="42"/>
      <c r="O52" s="42"/>
      <c r="P52" s="42"/>
      <c r="Q52" s="42"/>
      <c r="R52" s="42"/>
      <c r="S52" s="42"/>
    </row>
    <row r="53" spans="1:40">
      <c r="A53" s="87" t="s">
        <v>130</v>
      </c>
    </row>
    <row r="54" spans="1:40" ht="8.1" customHeight="1">
      <c r="A54" s="257" t="s">
        <v>18</v>
      </c>
      <c r="B54" s="258"/>
      <c r="C54" s="258"/>
      <c r="D54" s="258"/>
      <c r="E54" s="258"/>
      <c r="F54" s="258"/>
      <c r="G54" s="250" t="s">
        <v>127</v>
      </c>
      <c r="H54" s="251"/>
      <c r="I54" s="251"/>
      <c r="J54" s="251"/>
      <c r="K54" s="251"/>
      <c r="L54" s="251"/>
      <c r="M54" s="251"/>
      <c r="N54" s="251"/>
      <c r="O54" s="251"/>
      <c r="P54" s="251"/>
      <c r="Q54" s="252"/>
      <c r="R54" s="143"/>
    </row>
    <row r="55" spans="1:40" ht="8.1" customHeight="1" thickBot="1">
      <c r="A55" s="260"/>
      <c r="B55" s="261"/>
      <c r="C55" s="261"/>
      <c r="D55" s="261"/>
      <c r="E55" s="261"/>
      <c r="F55" s="261"/>
      <c r="G55" s="253"/>
      <c r="H55" s="254"/>
      <c r="I55" s="254"/>
      <c r="J55" s="254"/>
      <c r="K55" s="254"/>
      <c r="L55" s="254"/>
      <c r="M55" s="254"/>
      <c r="N55" s="254"/>
      <c r="O55" s="254"/>
      <c r="P55" s="254"/>
      <c r="Q55" s="255"/>
      <c r="R55" s="143"/>
    </row>
    <row r="56" spans="1:40" ht="6.6" customHeight="1" thickTop="1">
      <c r="A56" s="232"/>
      <c r="B56" s="233"/>
      <c r="C56" s="233"/>
      <c r="D56" s="233"/>
      <c r="E56" s="233"/>
      <c r="F56" s="241"/>
      <c r="G56" s="277" t="s">
        <v>126</v>
      </c>
      <c r="H56" s="278"/>
      <c r="I56" s="278"/>
      <c r="J56" s="278"/>
      <c r="K56" s="278"/>
      <c r="L56" s="278"/>
      <c r="M56" s="278"/>
      <c r="N56" s="278"/>
      <c r="O56" s="278"/>
      <c r="P56" s="278"/>
      <c r="Q56" s="279"/>
      <c r="R56" s="27"/>
    </row>
    <row r="57" spans="1:40" ht="6.6" customHeight="1">
      <c r="A57" s="232"/>
      <c r="B57" s="233"/>
      <c r="C57" s="233"/>
      <c r="D57" s="233"/>
      <c r="E57" s="233"/>
      <c r="F57" s="241"/>
      <c r="G57" s="270"/>
      <c r="H57" s="271"/>
      <c r="I57" s="271"/>
      <c r="J57" s="271"/>
      <c r="K57" s="271"/>
      <c r="L57" s="271"/>
      <c r="M57" s="271"/>
      <c r="N57" s="271"/>
      <c r="O57" s="271"/>
      <c r="P57" s="271"/>
      <c r="Q57" s="275"/>
      <c r="R57" s="27"/>
    </row>
    <row r="58" spans="1:40" ht="6.6" customHeight="1">
      <c r="A58" s="256"/>
      <c r="B58" s="197"/>
      <c r="C58" s="197"/>
      <c r="D58" s="197"/>
      <c r="E58" s="197"/>
      <c r="F58" s="217"/>
      <c r="G58" s="280"/>
      <c r="H58" s="281"/>
      <c r="I58" s="281"/>
      <c r="J58" s="281"/>
      <c r="K58" s="281"/>
      <c r="L58" s="281"/>
      <c r="M58" s="281"/>
      <c r="N58" s="281"/>
      <c r="O58" s="281"/>
      <c r="P58" s="281"/>
      <c r="Q58" s="282"/>
      <c r="R58" s="27"/>
    </row>
    <row r="59" spans="1:40" ht="6.6" customHeight="1">
      <c r="A59" s="231"/>
      <c r="B59" s="195"/>
      <c r="C59" s="195"/>
      <c r="D59" s="195"/>
      <c r="E59" s="195"/>
      <c r="F59" s="216"/>
      <c r="G59" s="268" t="s">
        <v>126</v>
      </c>
      <c r="H59" s="269"/>
      <c r="I59" s="269"/>
      <c r="J59" s="269"/>
      <c r="K59" s="269"/>
      <c r="L59" s="269"/>
      <c r="M59" s="269"/>
      <c r="N59" s="269"/>
      <c r="O59" s="269"/>
      <c r="P59" s="269"/>
      <c r="Q59" s="274"/>
      <c r="R59" s="27"/>
    </row>
    <row r="60" spans="1:40" ht="6.6" customHeight="1">
      <c r="A60" s="232"/>
      <c r="B60" s="233"/>
      <c r="C60" s="233"/>
      <c r="D60" s="233"/>
      <c r="E60" s="233"/>
      <c r="F60" s="241"/>
      <c r="G60" s="270"/>
      <c r="H60" s="271"/>
      <c r="I60" s="271"/>
      <c r="J60" s="271"/>
      <c r="K60" s="271"/>
      <c r="L60" s="271"/>
      <c r="M60" s="271"/>
      <c r="N60" s="271"/>
      <c r="O60" s="271"/>
      <c r="P60" s="271"/>
      <c r="Q60" s="275"/>
      <c r="R60" s="27"/>
    </row>
    <row r="61" spans="1:40" ht="6.6" customHeight="1">
      <c r="A61" s="234"/>
      <c r="B61" s="235"/>
      <c r="C61" s="235"/>
      <c r="D61" s="235"/>
      <c r="E61" s="235"/>
      <c r="F61" s="264"/>
      <c r="G61" s="272"/>
      <c r="H61" s="273"/>
      <c r="I61" s="273"/>
      <c r="J61" s="273"/>
      <c r="K61" s="273"/>
      <c r="L61" s="273"/>
      <c r="M61" s="273"/>
      <c r="N61" s="273"/>
      <c r="O61" s="273"/>
      <c r="P61" s="273"/>
      <c r="Q61" s="276"/>
      <c r="R61" s="27"/>
      <c r="V61" s="100"/>
    </row>
    <row r="62" spans="1:40" ht="7.5" customHeight="1"/>
    <row r="63" spans="1:40">
      <c r="A63" s="87" t="s">
        <v>131</v>
      </c>
    </row>
    <row r="64" spans="1:40" ht="8.1" customHeight="1">
      <c r="A64" s="257" t="s">
        <v>18</v>
      </c>
      <c r="B64" s="258"/>
      <c r="C64" s="258"/>
      <c r="D64" s="258"/>
      <c r="E64" s="258"/>
      <c r="F64" s="265"/>
      <c r="G64" s="250" t="s">
        <v>127</v>
      </c>
      <c r="H64" s="251"/>
      <c r="I64" s="251"/>
      <c r="J64" s="251"/>
      <c r="K64" s="251"/>
      <c r="L64" s="251"/>
      <c r="M64" s="251"/>
      <c r="N64" s="251"/>
      <c r="O64" s="251"/>
      <c r="P64" s="251"/>
      <c r="Q64" s="252"/>
      <c r="R64" s="143"/>
    </row>
    <row r="65" spans="1:20" ht="8.1" customHeight="1" thickBot="1">
      <c r="A65" s="260"/>
      <c r="B65" s="261"/>
      <c r="C65" s="261"/>
      <c r="D65" s="261"/>
      <c r="E65" s="261"/>
      <c r="F65" s="266"/>
      <c r="G65" s="253"/>
      <c r="H65" s="254"/>
      <c r="I65" s="254"/>
      <c r="J65" s="254"/>
      <c r="K65" s="254"/>
      <c r="L65" s="254"/>
      <c r="M65" s="254"/>
      <c r="N65" s="254"/>
      <c r="O65" s="254"/>
      <c r="P65" s="254"/>
      <c r="Q65" s="255"/>
      <c r="R65" s="143"/>
    </row>
    <row r="66" spans="1:20" ht="7.15" customHeight="1" thickTop="1">
      <c r="A66" s="232"/>
      <c r="B66" s="233"/>
      <c r="C66" s="233"/>
      <c r="D66" s="233"/>
      <c r="E66" s="233"/>
      <c r="F66" s="241"/>
      <c r="G66" s="277" t="s">
        <v>126</v>
      </c>
      <c r="H66" s="278"/>
      <c r="I66" s="278"/>
      <c r="J66" s="278"/>
      <c r="K66" s="278"/>
      <c r="L66" s="278"/>
      <c r="M66" s="278"/>
      <c r="N66" s="278"/>
      <c r="O66" s="278"/>
      <c r="P66" s="278"/>
      <c r="Q66" s="279"/>
      <c r="R66" s="27"/>
    </row>
    <row r="67" spans="1:20" ht="7.15" customHeight="1">
      <c r="A67" s="232"/>
      <c r="B67" s="233"/>
      <c r="C67" s="233"/>
      <c r="D67" s="233"/>
      <c r="E67" s="233"/>
      <c r="F67" s="241"/>
      <c r="G67" s="270"/>
      <c r="H67" s="271"/>
      <c r="I67" s="271"/>
      <c r="J67" s="271"/>
      <c r="K67" s="271"/>
      <c r="L67" s="271"/>
      <c r="M67" s="271"/>
      <c r="N67" s="271"/>
      <c r="O67" s="271"/>
      <c r="P67" s="271"/>
      <c r="Q67" s="275"/>
      <c r="R67" s="27"/>
    </row>
    <row r="68" spans="1:20" ht="7.15" customHeight="1">
      <c r="A68" s="256"/>
      <c r="B68" s="197"/>
      <c r="C68" s="197"/>
      <c r="D68" s="197"/>
      <c r="E68" s="197"/>
      <c r="F68" s="217"/>
      <c r="G68" s="280"/>
      <c r="H68" s="281"/>
      <c r="I68" s="281"/>
      <c r="J68" s="281"/>
      <c r="K68" s="281"/>
      <c r="L68" s="281"/>
      <c r="M68" s="281"/>
      <c r="N68" s="281"/>
      <c r="O68" s="281"/>
      <c r="P68" s="281"/>
      <c r="Q68" s="282"/>
      <c r="R68" s="27"/>
    </row>
    <row r="69" spans="1:20" ht="7.15" customHeight="1">
      <c r="A69" s="231"/>
      <c r="B69" s="195"/>
      <c r="C69" s="195"/>
      <c r="D69" s="195"/>
      <c r="E69" s="195"/>
      <c r="F69" s="216"/>
      <c r="G69" s="268" t="s">
        <v>126</v>
      </c>
      <c r="H69" s="269"/>
      <c r="I69" s="269"/>
      <c r="J69" s="269"/>
      <c r="K69" s="269"/>
      <c r="L69" s="269"/>
      <c r="M69" s="269"/>
      <c r="N69" s="269"/>
      <c r="O69" s="269"/>
      <c r="P69" s="269"/>
      <c r="Q69" s="274"/>
      <c r="R69" s="27"/>
    </row>
    <row r="70" spans="1:20" ht="7.15" customHeight="1">
      <c r="A70" s="232"/>
      <c r="B70" s="233"/>
      <c r="C70" s="233"/>
      <c r="D70" s="233"/>
      <c r="E70" s="233"/>
      <c r="F70" s="241"/>
      <c r="G70" s="270"/>
      <c r="H70" s="271"/>
      <c r="I70" s="271"/>
      <c r="J70" s="271"/>
      <c r="K70" s="271"/>
      <c r="L70" s="271"/>
      <c r="M70" s="271"/>
      <c r="N70" s="271"/>
      <c r="O70" s="271"/>
      <c r="P70" s="271"/>
      <c r="Q70" s="275"/>
      <c r="R70" s="27"/>
    </row>
    <row r="71" spans="1:20" ht="7.15" customHeight="1">
      <c r="A71" s="234"/>
      <c r="B71" s="235"/>
      <c r="C71" s="235"/>
      <c r="D71" s="235"/>
      <c r="E71" s="235"/>
      <c r="F71" s="264"/>
      <c r="G71" s="272"/>
      <c r="H71" s="273"/>
      <c r="I71" s="273"/>
      <c r="J71" s="273"/>
      <c r="K71" s="273"/>
      <c r="L71" s="273"/>
      <c r="M71" s="273"/>
      <c r="N71" s="273"/>
      <c r="O71" s="273"/>
      <c r="P71" s="273"/>
      <c r="Q71" s="276"/>
      <c r="R71" s="27"/>
    </row>
    <row r="72" spans="1:20" ht="7.5" customHeight="1"/>
    <row r="73" spans="1:20">
      <c r="A73" s="87" t="s">
        <v>132</v>
      </c>
    </row>
    <row r="74" spans="1:20" ht="8.1" customHeight="1">
      <c r="A74" s="257" t="s">
        <v>18</v>
      </c>
      <c r="B74" s="258"/>
      <c r="C74" s="258"/>
      <c r="D74" s="258"/>
      <c r="E74" s="258"/>
      <c r="F74" s="258"/>
      <c r="G74" s="285" t="s">
        <v>128</v>
      </c>
      <c r="H74" s="285"/>
      <c r="I74" s="285"/>
      <c r="J74" s="285"/>
      <c r="K74" s="285"/>
      <c r="L74" s="285"/>
      <c r="M74" s="285"/>
      <c r="N74" s="285"/>
      <c r="O74" s="285"/>
      <c r="P74" s="285"/>
      <c r="Q74" s="285"/>
      <c r="R74" s="285"/>
      <c r="S74" s="285"/>
      <c r="T74" s="286"/>
    </row>
    <row r="75" spans="1:20" ht="8.1" customHeight="1">
      <c r="A75" s="259"/>
      <c r="B75" s="192"/>
      <c r="C75" s="192"/>
      <c r="D75" s="192"/>
      <c r="E75" s="192"/>
      <c r="F75" s="192"/>
      <c r="G75" s="287"/>
      <c r="H75" s="287"/>
      <c r="I75" s="287"/>
      <c r="J75" s="287"/>
      <c r="K75" s="287"/>
      <c r="L75" s="287"/>
      <c r="M75" s="287"/>
      <c r="N75" s="287"/>
      <c r="O75" s="287"/>
      <c r="P75" s="287"/>
      <c r="Q75" s="287"/>
      <c r="R75" s="287"/>
      <c r="S75" s="287"/>
      <c r="T75" s="288"/>
    </row>
    <row r="76" spans="1:20" ht="8.1" customHeight="1">
      <c r="A76" s="259"/>
      <c r="B76" s="192"/>
      <c r="C76" s="192"/>
      <c r="D76" s="192"/>
      <c r="E76" s="192"/>
      <c r="F76" s="192"/>
      <c r="G76" s="283" t="s">
        <v>65</v>
      </c>
      <c r="H76" s="283"/>
      <c r="I76" s="283"/>
      <c r="J76" s="283"/>
      <c r="K76" s="283"/>
      <c r="L76" s="283"/>
      <c r="M76" s="283" t="s">
        <v>66</v>
      </c>
      <c r="N76" s="283"/>
      <c r="O76" s="283"/>
      <c r="P76" s="283"/>
      <c r="Q76" s="283"/>
      <c r="R76" s="283"/>
      <c r="S76" s="283"/>
      <c r="T76" s="289"/>
    </row>
    <row r="77" spans="1:20" ht="8.1" customHeight="1" thickBot="1">
      <c r="A77" s="260"/>
      <c r="B77" s="261"/>
      <c r="C77" s="261"/>
      <c r="D77" s="261"/>
      <c r="E77" s="261"/>
      <c r="F77" s="261"/>
      <c r="G77" s="284"/>
      <c r="H77" s="284"/>
      <c r="I77" s="284"/>
      <c r="J77" s="284"/>
      <c r="K77" s="284"/>
      <c r="L77" s="284"/>
      <c r="M77" s="284"/>
      <c r="N77" s="284"/>
      <c r="O77" s="284"/>
      <c r="P77" s="284"/>
      <c r="Q77" s="284"/>
      <c r="R77" s="284"/>
      <c r="S77" s="284"/>
      <c r="T77" s="290"/>
    </row>
    <row r="78" spans="1:20" ht="7.15" customHeight="1" thickTop="1">
      <c r="A78" s="232"/>
      <c r="B78" s="233"/>
      <c r="C78" s="233"/>
      <c r="D78" s="233"/>
      <c r="E78" s="233"/>
      <c r="F78" s="233"/>
      <c r="G78" s="277" t="s">
        <v>126</v>
      </c>
      <c r="H78" s="278"/>
      <c r="I78" s="278"/>
      <c r="J78" s="278"/>
      <c r="K78" s="278"/>
      <c r="L78" s="278"/>
      <c r="M78" s="277" t="s">
        <v>126</v>
      </c>
      <c r="N78" s="278"/>
      <c r="O78" s="278"/>
      <c r="P78" s="278"/>
      <c r="Q78" s="278"/>
      <c r="R78" s="278"/>
      <c r="S78" s="278"/>
      <c r="T78" s="279"/>
    </row>
    <row r="79" spans="1:20" ht="7.15" customHeight="1">
      <c r="A79" s="232"/>
      <c r="B79" s="233"/>
      <c r="C79" s="233"/>
      <c r="D79" s="233"/>
      <c r="E79" s="233"/>
      <c r="F79" s="233"/>
      <c r="G79" s="270"/>
      <c r="H79" s="271"/>
      <c r="I79" s="271"/>
      <c r="J79" s="271"/>
      <c r="K79" s="271"/>
      <c r="L79" s="271"/>
      <c r="M79" s="270"/>
      <c r="N79" s="271"/>
      <c r="O79" s="271"/>
      <c r="P79" s="271"/>
      <c r="Q79" s="271"/>
      <c r="R79" s="271"/>
      <c r="S79" s="271"/>
      <c r="T79" s="275"/>
    </row>
    <row r="80" spans="1:20" ht="7.15" customHeight="1">
      <c r="A80" s="256"/>
      <c r="B80" s="197"/>
      <c r="C80" s="197"/>
      <c r="D80" s="197"/>
      <c r="E80" s="197"/>
      <c r="F80" s="197"/>
      <c r="G80" s="280"/>
      <c r="H80" s="281"/>
      <c r="I80" s="281"/>
      <c r="J80" s="281"/>
      <c r="K80" s="281"/>
      <c r="L80" s="281"/>
      <c r="M80" s="280"/>
      <c r="N80" s="281"/>
      <c r="O80" s="281"/>
      <c r="P80" s="281"/>
      <c r="Q80" s="281"/>
      <c r="R80" s="281"/>
      <c r="S80" s="281"/>
      <c r="T80" s="282"/>
    </row>
    <row r="81" spans="1:20" ht="7.15" customHeight="1">
      <c r="A81" s="231"/>
      <c r="B81" s="195"/>
      <c r="C81" s="195"/>
      <c r="D81" s="195"/>
      <c r="E81" s="195"/>
      <c r="F81" s="195"/>
      <c r="G81" s="268" t="s">
        <v>126</v>
      </c>
      <c r="H81" s="269"/>
      <c r="I81" s="269"/>
      <c r="J81" s="269"/>
      <c r="K81" s="269"/>
      <c r="L81" s="269"/>
      <c r="M81" s="268" t="s">
        <v>126</v>
      </c>
      <c r="N81" s="269"/>
      <c r="O81" s="269"/>
      <c r="P81" s="269"/>
      <c r="Q81" s="269"/>
      <c r="R81" s="269"/>
      <c r="S81" s="269"/>
      <c r="T81" s="274"/>
    </row>
    <row r="82" spans="1:20" ht="7.15" customHeight="1">
      <c r="A82" s="232"/>
      <c r="B82" s="233"/>
      <c r="C82" s="233"/>
      <c r="D82" s="233"/>
      <c r="E82" s="233"/>
      <c r="F82" s="233"/>
      <c r="G82" s="270"/>
      <c r="H82" s="271"/>
      <c r="I82" s="271"/>
      <c r="J82" s="271"/>
      <c r="K82" s="271"/>
      <c r="L82" s="271"/>
      <c r="M82" s="270"/>
      <c r="N82" s="271"/>
      <c r="O82" s="271"/>
      <c r="P82" s="271"/>
      <c r="Q82" s="271"/>
      <c r="R82" s="271"/>
      <c r="S82" s="271"/>
      <c r="T82" s="275"/>
    </row>
    <row r="83" spans="1:20" ht="7.15" customHeight="1">
      <c r="A83" s="234"/>
      <c r="B83" s="235"/>
      <c r="C83" s="235"/>
      <c r="D83" s="235"/>
      <c r="E83" s="235"/>
      <c r="F83" s="235"/>
      <c r="G83" s="272"/>
      <c r="H83" s="273"/>
      <c r="I83" s="273"/>
      <c r="J83" s="273"/>
      <c r="K83" s="273"/>
      <c r="L83" s="273"/>
      <c r="M83" s="272"/>
      <c r="N83" s="273"/>
      <c r="O83" s="273"/>
      <c r="P83" s="273"/>
      <c r="Q83" s="273"/>
      <c r="R83" s="273"/>
      <c r="S83" s="273"/>
      <c r="T83" s="276"/>
    </row>
    <row r="84" spans="1:20" ht="7.5" customHeight="1">
      <c r="B84" s="25"/>
      <c r="C84" s="25"/>
      <c r="D84" s="25"/>
      <c r="E84" s="25"/>
      <c r="F84" s="25"/>
      <c r="G84" s="25"/>
      <c r="H84" s="26"/>
      <c r="I84" s="26"/>
      <c r="J84" s="26"/>
      <c r="K84" s="26"/>
      <c r="L84" s="26"/>
      <c r="M84" s="26"/>
      <c r="N84" s="26"/>
      <c r="O84" s="27"/>
      <c r="P84" s="27"/>
    </row>
    <row r="85" spans="1:20" ht="14.45" customHeight="1">
      <c r="A85" s="87" t="s">
        <v>133</v>
      </c>
    </row>
    <row r="86" spans="1:20" ht="8.1" customHeight="1">
      <c r="A86" s="257" t="s">
        <v>18</v>
      </c>
      <c r="B86" s="258"/>
      <c r="C86" s="258"/>
      <c r="D86" s="258"/>
      <c r="E86" s="258"/>
      <c r="F86" s="258"/>
      <c r="G86" s="285" t="s">
        <v>128</v>
      </c>
      <c r="H86" s="285"/>
      <c r="I86" s="285"/>
      <c r="J86" s="285"/>
      <c r="K86" s="285"/>
      <c r="L86" s="285"/>
      <c r="M86" s="285"/>
      <c r="N86" s="285"/>
      <c r="O86" s="285"/>
      <c r="P86" s="285"/>
      <c r="Q86" s="285"/>
      <c r="R86" s="285"/>
      <c r="S86" s="285"/>
      <c r="T86" s="286"/>
    </row>
    <row r="87" spans="1:20" ht="8.1" customHeight="1">
      <c r="A87" s="259"/>
      <c r="B87" s="192"/>
      <c r="C87" s="192"/>
      <c r="D87" s="192"/>
      <c r="E87" s="192"/>
      <c r="F87" s="192"/>
      <c r="G87" s="287"/>
      <c r="H87" s="287"/>
      <c r="I87" s="287"/>
      <c r="J87" s="287"/>
      <c r="K87" s="287"/>
      <c r="L87" s="287"/>
      <c r="M87" s="287"/>
      <c r="N87" s="287"/>
      <c r="O87" s="287"/>
      <c r="P87" s="287"/>
      <c r="Q87" s="287"/>
      <c r="R87" s="287"/>
      <c r="S87" s="287"/>
      <c r="T87" s="288"/>
    </row>
    <row r="88" spans="1:20" ht="8.1" customHeight="1">
      <c r="A88" s="259"/>
      <c r="B88" s="192"/>
      <c r="C88" s="192"/>
      <c r="D88" s="192"/>
      <c r="E88" s="192"/>
      <c r="F88" s="192"/>
      <c r="G88" s="283" t="s">
        <v>59</v>
      </c>
      <c r="H88" s="283"/>
      <c r="I88" s="283"/>
      <c r="J88" s="283"/>
      <c r="K88" s="283"/>
      <c r="L88" s="283"/>
      <c r="M88" s="283" t="s">
        <v>66</v>
      </c>
      <c r="N88" s="283"/>
      <c r="O88" s="283"/>
      <c r="P88" s="283"/>
      <c r="Q88" s="283"/>
      <c r="R88" s="283"/>
      <c r="S88" s="283"/>
      <c r="T88" s="289"/>
    </row>
    <row r="89" spans="1:20" ht="8.1" customHeight="1" thickBot="1">
      <c r="A89" s="260"/>
      <c r="B89" s="261"/>
      <c r="C89" s="261"/>
      <c r="D89" s="261"/>
      <c r="E89" s="261"/>
      <c r="F89" s="261"/>
      <c r="G89" s="284"/>
      <c r="H89" s="284"/>
      <c r="I89" s="284"/>
      <c r="J89" s="284"/>
      <c r="K89" s="284"/>
      <c r="L89" s="284"/>
      <c r="M89" s="284"/>
      <c r="N89" s="284"/>
      <c r="O89" s="284"/>
      <c r="P89" s="284"/>
      <c r="Q89" s="284"/>
      <c r="R89" s="284"/>
      <c r="S89" s="284"/>
      <c r="T89" s="290"/>
    </row>
    <row r="90" spans="1:20" ht="7.15" customHeight="1" thickTop="1">
      <c r="A90" s="232"/>
      <c r="B90" s="233"/>
      <c r="C90" s="233"/>
      <c r="D90" s="233"/>
      <c r="E90" s="233"/>
      <c r="F90" s="233"/>
      <c r="G90" s="277" t="s">
        <v>126</v>
      </c>
      <c r="H90" s="278"/>
      <c r="I90" s="278"/>
      <c r="J90" s="278"/>
      <c r="K90" s="278"/>
      <c r="L90" s="278"/>
      <c r="M90" s="277" t="s">
        <v>126</v>
      </c>
      <c r="N90" s="278"/>
      <c r="O90" s="278"/>
      <c r="P90" s="278"/>
      <c r="Q90" s="278"/>
      <c r="R90" s="278"/>
      <c r="S90" s="278"/>
      <c r="T90" s="279"/>
    </row>
    <row r="91" spans="1:20" ht="7.15" customHeight="1">
      <c r="A91" s="232"/>
      <c r="B91" s="233"/>
      <c r="C91" s="233"/>
      <c r="D91" s="233"/>
      <c r="E91" s="233"/>
      <c r="F91" s="233"/>
      <c r="G91" s="270"/>
      <c r="H91" s="271"/>
      <c r="I91" s="271"/>
      <c r="J91" s="271"/>
      <c r="K91" s="271"/>
      <c r="L91" s="271"/>
      <c r="M91" s="270"/>
      <c r="N91" s="271"/>
      <c r="O91" s="271"/>
      <c r="P91" s="271"/>
      <c r="Q91" s="271"/>
      <c r="R91" s="271"/>
      <c r="S91" s="271"/>
      <c r="T91" s="275"/>
    </row>
    <row r="92" spans="1:20" ht="7.15" customHeight="1">
      <c r="A92" s="256"/>
      <c r="B92" s="197"/>
      <c r="C92" s="197"/>
      <c r="D92" s="197"/>
      <c r="E92" s="197"/>
      <c r="F92" s="197"/>
      <c r="G92" s="280"/>
      <c r="H92" s="281"/>
      <c r="I92" s="281"/>
      <c r="J92" s="281"/>
      <c r="K92" s="281"/>
      <c r="L92" s="281"/>
      <c r="M92" s="280"/>
      <c r="N92" s="281"/>
      <c r="O92" s="281"/>
      <c r="P92" s="281"/>
      <c r="Q92" s="281"/>
      <c r="R92" s="281"/>
      <c r="S92" s="281"/>
      <c r="T92" s="282"/>
    </row>
    <row r="93" spans="1:20" ht="7.15" customHeight="1">
      <c r="A93" s="231"/>
      <c r="B93" s="195"/>
      <c r="C93" s="195"/>
      <c r="D93" s="195"/>
      <c r="E93" s="195"/>
      <c r="F93" s="195"/>
      <c r="G93" s="268" t="s">
        <v>126</v>
      </c>
      <c r="H93" s="269"/>
      <c r="I93" s="269"/>
      <c r="J93" s="269"/>
      <c r="K93" s="269"/>
      <c r="L93" s="269"/>
      <c r="M93" s="268" t="s">
        <v>126</v>
      </c>
      <c r="N93" s="269"/>
      <c r="O93" s="269"/>
      <c r="P93" s="269"/>
      <c r="Q93" s="269"/>
      <c r="R93" s="269"/>
      <c r="S93" s="269"/>
      <c r="T93" s="274"/>
    </row>
    <row r="94" spans="1:20" ht="7.15" customHeight="1">
      <c r="A94" s="232"/>
      <c r="B94" s="233"/>
      <c r="C94" s="233"/>
      <c r="D94" s="233"/>
      <c r="E94" s="233"/>
      <c r="F94" s="233"/>
      <c r="G94" s="270"/>
      <c r="H94" s="271"/>
      <c r="I94" s="271"/>
      <c r="J94" s="271"/>
      <c r="K94" s="271"/>
      <c r="L94" s="271"/>
      <c r="M94" s="270"/>
      <c r="N94" s="271"/>
      <c r="O94" s="271"/>
      <c r="P94" s="271"/>
      <c r="Q94" s="271"/>
      <c r="R94" s="271"/>
      <c r="S94" s="271"/>
      <c r="T94" s="275"/>
    </row>
    <row r="95" spans="1:20" ht="7.15" customHeight="1">
      <c r="A95" s="234"/>
      <c r="B95" s="235"/>
      <c r="C95" s="235"/>
      <c r="D95" s="235"/>
      <c r="E95" s="235"/>
      <c r="F95" s="235"/>
      <c r="G95" s="272"/>
      <c r="H95" s="273"/>
      <c r="I95" s="273"/>
      <c r="J95" s="273"/>
      <c r="K95" s="273"/>
      <c r="L95" s="273"/>
      <c r="M95" s="272"/>
      <c r="N95" s="273"/>
      <c r="O95" s="273"/>
      <c r="P95" s="273"/>
      <c r="Q95" s="273"/>
      <c r="R95" s="273"/>
      <c r="S95" s="273"/>
      <c r="T95" s="276"/>
    </row>
    <row r="96" spans="1:20" ht="6" customHeight="1">
      <c r="A96" s="262"/>
      <c r="B96" s="262"/>
      <c r="C96" s="262"/>
      <c r="D96" s="262"/>
      <c r="E96" s="262"/>
      <c r="F96" s="262"/>
      <c r="G96" s="262"/>
      <c r="H96" s="262"/>
      <c r="I96" s="262"/>
      <c r="J96" s="262"/>
      <c r="K96" s="262"/>
      <c r="L96" s="262"/>
      <c r="M96" s="262"/>
      <c r="N96" s="262"/>
      <c r="O96" s="262"/>
      <c r="P96" s="262"/>
      <c r="Q96" s="262"/>
      <c r="R96" s="262"/>
      <c r="S96" s="262"/>
      <c r="T96" s="262"/>
    </row>
  </sheetData>
  <mergeCells count="72">
    <mergeCell ref="M90:T92"/>
    <mergeCell ref="M88:T89"/>
    <mergeCell ref="G78:L80"/>
    <mergeCell ref="M78:T80"/>
    <mergeCell ref="G81:L83"/>
    <mergeCell ref="M81:T83"/>
    <mergeCell ref="G48:M48"/>
    <mergeCell ref="G46:M46"/>
    <mergeCell ref="G44:M44"/>
    <mergeCell ref="G93:L95"/>
    <mergeCell ref="M93:T95"/>
    <mergeCell ref="G64:Q65"/>
    <mergeCell ref="G56:Q58"/>
    <mergeCell ref="G59:Q61"/>
    <mergeCell ref="G66:Q68"/>
    <mergeCell ref="G69:Q71"/>
    <mergeCell ref="G88:L89"/>
    <mergeCell ref="G76:L77"/>
    <mergeCell ref="G74:T75"/>
    <mergeCell ref="M76:T77"/>
    <mergeCell ref="G86:T87"/>
    <mergeCell ref="G90:L92"/>
    <mergeCell ref="A86:F89"/>
    <mergeCell ref="A96:T96"/>
    <mergeCell ref="A7:A8"/>
    <mergeCell ref="A10:A11"/>
    <mergeCell ref="A59:F61"/>
    <mergeCell ref="A54:F55"/>
    <mergeCell ref="A78:F80"/>
    <mergeCell ref="A81:F83"/>
    <mergeCell ref="A50:S51"/>
    <mergeCell ref="A64:F65"/>
    <mergeCell ref="A56:F58"/>
    <mergeCell ref="A74:F77"/>
    <mergeCell ref="A66:F68"/>
    <mergeCell ref="A69:F71"/>
    <mergeCell ref="A36:S37"/>
    <mergeCell ref="A41:S42"/>
    <mergeCell ref="A93:F95"/>
    <mergeCell ref="K2:L2"/>
    <mergeCell ref="H7:J8"/>
    <mergeCell ref="K7:T8"/>
    <mergeCell ref="H9:J10"/>
    <mergeCell ref="K9:T10"/>
    <mergeCell ref="A2:F3"/>
    <mergeCell ref="B29:T29"/>
    <mergeCell ref="D8:E9"/>
    <mergeCell ref="B10:C12"/>
    <mergeCell ref="D11:D12"/>
    <mergeCell ref="E11:E12"/>
    <mergeCell ref="A31:S32"/>
    <mergeCell ref="H19:J20"/>
    <mergeCell ref="G54:Q55"/>
    <mergeCell ref="A90:F92"/>
    <mergeCell ref="K11:R12"/>
    <mergeCell ref="K19:T20"/>
    <mergeCell ref="B22:S23"/>
    <mergeCell ref="B25:S27"/>
    <mergeCell ref="H11:J12"/>
    <mergeCell ref="S11:T12"/>
    <mergeCell ref="H13:J14"/>
    <mergeCell ref="K13:T14"/>
    <mergeCell ref="H15:J18"/>
    <mergeCell ref="K15:M16"/>
    <mergeCell ref="N15:T16"/>
    <mergeCell ref="K17:M18"/>
    <mergeCell ref="N17:T18"/>
    <mergeCell ref="B7:C9"/>
    <mergeCell ref="D7:E7"/>
    <mergeCell ref="O2:P2"/>
    <mergeCell ref="R2:S2"/>
    <mergeCell ref="K4:O4"/>
  </mergeCells>
  <phoneticPr fontId="3"/>
  <dataValidations count="1">
    <dataValidation type="list" allowBlank="1" showInputMessage="1" showErrorMessage="1" sqref="A10:A11 A7:A8" xr:uid="{00000000-0002-0000-0000-000000000000}">
      <formula1>#REF!</formula1>
    </dataValidation>
  </dataValidations>
  <printOptions horizontalCentered="1"/>
  <pageMargins left="0.39370078740157483" right="0.39370078740157483" top="0.19685039370078741" bottom="0.19685039370078741" header="0.11811023622047245" footer="0.19685039370078741"/>
  <pageSetup paperSize="9" scale="95" firstPageNumber="15" orientation="portrait" useFirstPageNumber="1" horizontalDpi="300" verticalDpi="300" r:id="rId1"/>
  <headerFooter scaleWithDoc="0"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683C886-08FA-42A9-8739-E147A8F58076}">
          <x14:formula1>
            <xm:f>データ!$A$2:$A$3</xm:f>
          </x14:formula1>
          <xm:sqref>D11:E12</xm:sqref>
        </x14:dataValidation>
        <x14:dataValidation type="list" allowBlank="1" showInputMessage="1" showErrorMessage="1" xr:uid="{BFBA355C-6FCA-4572-A8BE-FE5416FA3CF8}">
          <x14:formula1>
            <xm:f>データ!$A$1:$A$2</xm:f>
          </x14:formula1>
          <xm:sqref>D8:E9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C1CC6-7907-4FB0-A091-4EDCC07FD90D}">
  <sheetPr>
    <tabColor rgb="FFFFFF00"/>
    <pageSetUpPr fitToPage="1"/>
  </sheetPr>
  <dimension ref="B2:M42"/>
  <sheetViews>
    <sheetView view="pageBreakPreview" zoomScale="80" zoomScaleNormal="80" zoomScaleSheetLayoutView="80" workbookViewId="0">
      <selection activeCell="C1" sqref="C1"/>
    </sheetView>
  </sheetViews>
  <sheetFormatPr defaultRowHeight="15.75"/>
  <cols>
    <col min="1" max="1" width="1.453125" style="167" customWidth="1"/>
    <col min="2" max="2" width="10.36328125" style="167" customWidth="1"/>
    <col min="3" max="3" width="10.26953125" style="167" customWidth="1"/>
    <col min="4" max="4" width="12.7265625" style="168" customWidth="1"/>
    <col min="5" max="5" width="5.81640625" style="167" customWidth="1"/>
    <col min="6" max="12" width="2.6328125" style="167" customWidth="1"/>
    <col min="13" max="16384" width="8.7265625" style="167"/>
  </cols>
  <sheetData>
    <row r="2" spans="2:12" ht="18">
      <c r="B2" s="166" t="s">
        <v>159</v>
      </c>
      <c r="E2" s="169"/>
      <c r="F2" s="169"/>
      <c r="G2" s="169"/>
      <c r="H2" s="169"/>
      <c r="I2" s="169"/>
      <c r="J2" s="169"/>
      <c r="K2" s="169"/>
      <c r="L2" s="169"/>
    </row>
    <row r="3" spans="2:12">
      <c r="E3" s="177" t="s">
        <v>160</v>
      </c>
      <c r="F3" s="291"/>
      <c r="G3" s="292"/>
      <c r="H3" s="292"/>
      <c r="I3" s="292"/>
      <c r="J3" s="292"/>
      <c r="K3" s="292"/>
      <c r="L3" s="293"/>
    </row>
    <row r="4" spans="2:12">
      <c r="E4" s="177" t="s">
        <v>161</v>
      </c>
      <c r="F4" s="171"/>
      <c r="G4" s="172"/>
      <c r="H4" s="173"/>
      <c r="I4" s="172"/>
      <c r="J4" s="174"/>
      <c r="K4" s="174"/>
      <c r="L4" s="175"/>
    </row>
    <row r="6" spans="2:12">
      <c r="B6" s="167" t="s">
        <v>162</v>
      </c>
    </row>
    <row r="7" spans="2:12">
      <c r="B7" s="167" t="s">
        <v>163</v>
      </c>
    </row>
    <row r="8" spans="2:12">
      <c r="B8" s="169"/>
      <c r="C8" s="169"/>
      <c r="D8" s="176"/>
      <c r="E8" s="294" t="s">
        <v>164</v>
      </c>
      <c r="F8" s="294"/>
      <c r="G8" s="294"/>
      <c r="H8" s="294"/>
      <c r="I8" s="294"/>
      <c r="J8" s="294"/>
      <c r="K8" s="294"/>
      <c r="L8" s="294"/>
    </row>
    <row r="9" spans="2:12" ht="57" customHeight="1">
      <c r="B9" s="185" t="s">
        <v>165</v>
      </c>
      <c r="C9" s="185" t="s">
        <v>185</v>
      </c>
      <c r="D9" s="185" t="s">
        <v>166</v>
      </c>
      <c r="E9" s="185" t="s">
        <v>167</v>
      </c>
      <c r="F9" s="295" t="s">
        <v>168</v>
      </c>
      <c r="G9" s="296"/>
      <c r="H9" s="296"/>
      <c r="I9" s="296"/>
      <c r="J9" s="296"/>
      <c r="K9" s="296"/>
      <c r="L9" s="297"/>
    </row>
    <row r="10" spans="2:12" ht="26.25">
      <c r="B10" s="298" t="s">
        <v>169</v>
      </c>
      <c r="C10" s="186" t="s">
        <v>186</v>
      </c>
      <c r="D10" s="177"/>
      <c r="E10" s="170"/>
      <c r="F10" s="299"/>
      <c r="G10" s="300"/>
      <c r="H10" s="300"/>
      <c r="I10" s="300"/>
      <c r="J10" s="300"/>
      <c r="K10" s="300"/>
      <c r="L10" s="301"/>
    </row>
    <row r="11" spans="2:12">
      <c r="B11" s="298"/>
      <c r="C11" s="302" t="s">
        <v>170</v>
      </c>
      <c r="D11" s="178"/>
      <c r="E11" s="179"/>
      <c r="F11" s="305"/>
      <c r="G11" s="306"/>
      <c r="H11" s="306"/>
      <c r="I11" s="306"/>
      <c r="J11" s="306"/>
      <c r="K11" s="306"/>
      <c r="L11" s="307"/>
    </row>
    <row r="12" spans="2:12">
      <c r="B12" s="298"/>
      <c r="C12" s="303"/>
      <c r="D12" s="180"/>
      <c r="E12" s="181"/>
      <c r="F12" s="308"/>
      <c r="G12" s="309"/>
      <c r="H12" s="309"/>
      <c r="I12" s="309"/>
      <c r="J12" s="309"/>
      <c r="K12" s="309"/>
      <c r="L12" s="310"/>
    </row>
    <row r="13" spans="2:12">
      <c r="B13" s="298"/>
      <c r="C13" s="303"/>
      <c r="D13" s="180"/>
      <c r="E13" s="181"/>
      <c r="F13" s="308"/>
      <c r="G13" s="309"/>
      <c r="H13" s="309"/>
      <c r="I13" s="309"/>
      <c r="J13" s="309"/>
      <c r="K13" s="309"/>
      <c r="L13" s="310"/>
    </row>
    <row r="14" spans="2:12">
      <c r="B14" s="298"/>
      <c r="C14" s="304"/>
      <c r="D14" s="182"/>
      <c r="E14" s="183"/>
      <c r="F14" s="311"/>
      <c r="G14" s="294"/>
      <c r="H14" s="294"/>
      <c r="I14" s="294"/>
      <c r="J14" s="294"/>
      <c r="K14" s="294"/>
      <c r="L14" s="312"/>
    </row>
    <row r="15" spans="2:12">
      <c r="B15" s="298"/>
      <c r="C15" s="302" t="s">
        <v>171</v>
      </c>
      <c r="D15" s="178"/>
      <c r="E15" s="179"/>
      <c r="F15" s="305"/>
      <c r="G15" s="306"/>
      <c r="H15" s="306"/>
      <c r="I15" s="306"/>
      <c r="J15" s="306"/>
      <c r="K15" s="306"/>
      <c r="L15" s="307"/>
    </row>
    <row r="16" spans="2:12">
      <c r="B16" s="298"/>
      <c r="C16" s="303"/>
      <c r="D16" s="180"/>
      <c r="E16" s="181"/>
      <c r="F16" s="308"/>
      <c r="G16" s="309"/>
      <c r="H16" s="309"/>
      <c r="I16" s="309"/>
      <c r="J16" s="309"/>
      <c r="K16" s="309"/>
      <c r="L16" s="310"/>
    </row>
    <row r="17" spans="2:13">
      <c r="B17" s="298"/>
      <c r="C17" s="303"/>
      <c r="D17" s="180"/>
      <c r="E17" s="181"/>
      <c r="F17" s="308"/>
      <c r="G17" s="309"/>
      <c r="H17" s="309"/>
      <c r="I17" s="309"/>
      <c r="J17" s="309"/>
      <c r="K17" s="309"/>
      <c r="L17" s="310"/>
    </row>
    <row r="18" spans="2:13">
      <c r="B18" s="298"/>
      <c r="C18" s="304"/>
      <c r="D18" s="182"/>
      <c r="E18" s="183"/>
      <c r="F18" s="311"/>
      <c r="G18" s="294"/>
      <c r="H18" s="294"/>
      <c r="I18" s="294"/>
      <c r="J18" s="294"/>
      <c r="K18" s="294"/>
      <c r="L18" s="312"/>
    </row>
    <row r="19" spans="2:13">
      <c r="B19" s="298" t="s">
        <v>172</v>
      </c>
      <c r="C19" s="318" t="s">
        <v>173</v>
      </c>
      <c r="D19" s="178"/>
      <c r="E19" s="179"/>
      <c r="F19" s="305"/>
      <c r="G19" s="306"/>
      <c r="H19" s="306"/>
      <c r="I19" s="306"/>
      <c r="J19" s="306"/>
      <c r="K19" s="306"/>
      <c r="L19" s="307"/>
    </row>
    <row r="20" spans="2:13">
      <c r="B20" s="298"/>
      <c r="C20" s="298"/>
      <c r="D20" s="180"/>
      <c r="E20" s="181"/>
      <c r="F20" s="308"/>
      <c r="G20" s="309"/>
      <c r="H20" s="309"/>
      <c r="I20" s="309"/>
      <c r="J20" s="309"/>
      <c r="K20" s="309"/>
      <c r="L20" s="310"/>
    </row>
    <row r="21" spans="2:13">
      <c r="B21" s="298"/>
      <c r="C21" s="298"/>
      <c r="D21" s="180"/>
      <c r="E21" s="181"/>
      <c r="F21" s="308"/>
      <c r="G21" s="309"/>
      <c r="H21" s="309"/>
      <c r="I21" s="309"/>
      <c r="J21" s="309"/>
      <c r="K21" s="309"/>
      <c r="L21" s="310"/>
    </row>
    <row r="22" spans="2:13">
      <c r="B22" s="298"/>
      <c r="C22" s="298"/>
      <c r="D22" s="182"/>
      <c r="E22" s="183"/>
      <c r="F22" s="311"/>
      <c r="G22" s="294"/>
      <c r="H22" s="294"/>
      <c r="I22" s="294"/>
      <c r="J22" s="294"/>
      <c r="K22" s="294"/>
      <c r="L22" s="312"/>
    </row>
    <row r="23" spans="2:13">
      <c r="B23" s="167" t="s">
        <v>174</v>
      </c>
      <c r="E23" s="167">
        <f>SUM(E10:E22)</f>
        <v>0</v>
      </c>
    </row>
    <row r="24" spans="2:13" ht="33" customHeight="1">
      <c r="B24" s="313" t="s">
        <v>175</v>
      </c>
      <c r="C24" s="313"/>
      <c r="D24" s="313"/>
      <c r="E24" s="187"/>
      <c r="F24" s="314" t="s">
        <v>176</v>
      </c>
      <c r="G24" s="315"/>
      <c r="H24" s="315"/>
      <c r="I24" s="315"/>
      <c r="J24" s="315"/>
      <c r="K24" s="315"/>
      <c r="L24" s="315"/>
    </row>
    <row r="27" spans="2:13">
      <c r="B27" s="167" t="s">
        <v>177</v>
      </c>
    </row>
    <row r="28" spans="2:13">
      <c r="B28" s="167" t="s">
        <v>178</v>
      </c>
    </row>
    <row r="29" spans="2:13">
      <c r="B29" s="169"/>
      <c r="C29" s="169"/>
      <c r="D29" s="176"/>
      <c r="E29" s="294" t="s">
        <v>164</v>
      </c>
      <c r="F29" s="294"/>
      <c r="G29" s="294"/>
      <c r="H29" s="294"/>
      <c r="I29" s="294"/>
      <c r="J29" s="294"/>
      <c r="K29" s="294"/>
      <c r="L29" s="294"/>
    </row>
    <row r="30" spans="2:13" ht="57" customHeight="1">
      <c r="B30" s="185" t="s">
        <v>165</v>
      </c>
      <c r="C30" s="185"/>
      <c r="D30" s="185" t="s">
        <v>166</v>
      </c>
      <c r="E30" s="185" t="s">
        <v>167</v>
      </c>
      <c r="F30" s="295" t="s">
        <v>168</v>
      </c>
      <c r="G30" s="316"/>
      <c r="H30" s="316"/>
      <c r="I30" s="316"/>
      <c r="J30" s="316"/>
      <c r="K30" s="316"/>
      <c r="L30" s="317"/>
    </row>
    <row r="31" spans="2:13">
      <c r="B31" s="298" t="s">
        <v>169</v>
      </c>
      <c r="C31" s="302" t="s">
        <v>170</v>
      </c>
      <c r="D31" s="178"/>
      <c r="E31" s="179"/>
      <c r="F31" s="319"/>
      <c r="G31" s="320"/>
      <c r="H31" s="320"/>
      <c r="I31" s="320"/>
      <c r="J31" s="320"/>
      <c r="K31" s="320"/>
      <c r="L31" s="321"/>
    </row>
    <row r="32" spans="2:13">
      <c r="B32" s="298"/>
      <c r="C32" s="303"/>
      <c r="D32" s="180"/>
      <c r="E32" s="181"/>
      <c r="F32" s="322"/>
      <c r="G32" s="323"/>
      <c r="H32" s="323"/>
      <c r="I32" s="323"/>
      <c r="J32" s="323"/>
      <c r="K32" s="323"/>
      <c r="L32" s="324"/>
      <c r="M32" s="167" t="s">
        <v>179</v>
      </c>
    </row>
    <row r="33" spans="2:13">
      <c r="B33" s="298"/>
      <c r="C33" s="304"/>
      <c r="D33" s="182"/>
      <c r="E33" s="183"/>
      <c r="F33" s="325"/>
      <c r="G33" s="326"/>
      <c r="H33" s="326"/>
      <c r="I33" s="326"/>
      <c r="J33" s="326"/>
      <c r="K33" s="326"/>
      <c r="L33" s="327"/>
      <c r="M33" s="167" t="s">
        <v>180</v>
      </c>
    </row>
    <row r="34" spans="2:13">
      <c r="B34" s="298"/>
      <c r="C34" s="302" t="s">
        <v>171</v>
      </c>
      <c r="D34" s="178"/>
      <c r="E34" s="179"/>
      <c r="F34" s="319"/>
      <c r="G34" s="320"/>
      <c r="H34" s="320"/>
      <c r="I34" s="320"/>
      <c r="J34" s="320"/>
      <c r="K34" s="320"/>
      <c r="L34" s="321"/>
    </row>
    <row r="35" spans="2:13">
      <c r="B35" s="298"/>
      <c r="C35" s="303"/>
      <c r="D35" s="180"/>
      <c r="E35" s="181"/>
      <c r="F35" s="322"/>
      <c r="G35" s="323"/>
      <c r="H35" s="323"/>
      <c r="I35" s="323"/>
      <c r="J35" s="323"/>
      <c r="K35" s="323"/>
      <c r="L35" s="324"/>
    </row>
    <row r="36" spans="2:13">
      <c r="B36" s="298"/>
      <c r="C36" s="304"/>
      <c r="D36" s="182"/>
      <c r="E36" s="183"/>
      <c r="F36" s="325"/>
      <c r="G36" s="326"/>
      <c r="H36" s="326"/>
      <c r="I36" s="326"/>
      <c r="J36" s="326"/>
      <c r="K36" s="326"/>
      <c r="L36" s="327"/>
    </row>
    <row r="37" spans="2:13">
      <c r="B37" s="298" t="s">
        <v>172</v>
      </c>
      <c r="C37" s="318" t="s">
        <v>173</v>
      </c>
      <c r="D37" s="178"/>
      <c r="E37" s="179"/>
      <c r="F37" s="319"/>
      <c r="G37" s="320"/>
      <c r="H37" s="320"/>
      <c r="I37" s="320"/>
      <c r="J37" s="320"/>
      <c r="K37" s="320"/>
      <c r="L37" s="321"/>
    </row>
    <row r="38" spans="2:13">
      <c r="B38" s="298"/>
      <c r="C38" s="298"/>
      <c r="D38" s="180"/>
      <c r="E38" s="181"/>
      <c r="F38" s="322"/>
      <c r="G38" s="323"/>
      <c r="H38" s="323"/>
      <c r="I38" s="323"/>
      <c r="J38" s="323"/>
      <c r="K38" s="323"/>
      <c r="L38" s="324"/>
    </row>
    <row r="39" spans="2:13">
      <c r="B39" s="298"/>
      <c r="C39" s="298"/>
      <c r="D39" s="182"/>
      <c r="E39" s="183"/>
      <c r="F39" s="325"/>
      <c r="G39" s="326"/>
      <c r="H39" s="326"/>
      <c r="I39" s="326"/>
      <c r="J39" s="326"/>
      <c r="K39" s="326"/>
      <c r="L39" s="327"/>
    </row>
    <row r="40" spans="2:13">
      <c r="B40" s="169" t="s">
        <v>174</v>
      </c>
      <c r="E40" s="184">
        <f>SUM(E31:E39)</f>
        <v>0</v>
      </c>
      <c r="F40" s="328"/>
      <c r="G40" s="328"/>
      <c r="H40" s="328"/>
      <c r="I40" s="328"/>
      <c r="J40" s="328"/>
      <c r="K40" s="328"/>
      <c r="L40" s="328"/>
    </row>
    <row r="41" spans="2:13" ht="33" customHeight="1">
      <c r="B41" s="313" t="s">
        <v>181</v>
      </c>
      <c r="C41" s="313"/>
      <c r="D41" s="313"/>
      <c r="E41" s="188"/>
      <c r="F41" s="329"/>
      <c r="G41" s="329"/>
      <c r="H41" s="329"/>
      <c r="I41" s="329"/>
      <c r="J41" s="329"/>
      <c r="K41" s="329"/>
      <c r="L41" s="329"/>
    </row>
    <row r="42" spans="2:13" ht="33" customHeight="1">
      <c r="B42" s="330" t="s">
        <v>182</v>
      </c>
      <c r="C42" s="331"/>
      <c r="D42" s="332"/>
      <c r="E42" s="187"/>
      <c r="F42" s="314" t="s">
        <v>176</v>
      </c>
      <c r="G42" s="333"/>
      <c r="H42" s="333"/>
      <c r="I42" s="333"/>
      <c r="J42" s="333"/>
      <c r="K42" s="333"/>
      <c r="L42" s="333"/>
    </row>
  </sheetData>
  <mergeCells count="44">
    <mergeCell ref="F40:L40"/>
    <mergeCell ref="B41:D41"/>
    <mergeCell ref="F41:L41"/>
    <mergeCell ref="B42:D42"/>
    <mergeCell ref="F42:L42"/>
    <mergeCell ref="C34:C36"/>
    <mergeCell ref="F34:L34"/>
    <mergeCell ref="F35:L35"/>
    <mergeCell ref="F36:L36"/>
    <mergeCell ref="B37:B39"/>
    <mergeCell ref="C37:C39"/>
    <mergeCell ref="F37:L37"/>
    <mergeCell ref="F38:L38"/>
    <mergeCell ref="F39:L39"/>
    <mergeCell ref="B31:B36"/>
    <mergeCell ref="C31:C33"/>
    <mergeCell ref="F31:L31"/>
    <mergeCell ref="F32:L32"/>
    <mergeCell ref="F33:L33"/>
    <mergeCell ref="F22:L22"/>
    <mergeCell ref="B24:D24"/>
    <mergeCell ref="F24:L24"/>
    <mergeCell ref="E29:L29"/>
    <mergeCell ref="F30:L30"/>
    <mergeCell ref="B19:B22"/>
    <mergeCell ref="C19:C22"/>
    <mergeCell ref="F19:L19"/>
    <mergeCell ref="F20:L20"/>
    <mergeCell ref="F21:L21"/>
    <mergeCell ref="F3:L3"/>
    <mergeCell ref="E8:L8"/>
    <mergeCell ref="F9:L9"/>
    <mergeCell ref="B10:B18"/>
    <mergeCell ref="F10:L10"/>
    <mergeCell ref="C11:C14"/>
    <mergeCell ref="F11:L11"/>
    <mergeCell ref="F12:L12"/>
    <mergeCell ref="F13:L13"/>
    <mergeCell ref="F14:L14"/>
    <mergeCell ref="C15:C18"/>
    <mergeCell ref="F15:L15"/>
    <mergeCell ref="F16:L16"/>
    <mergeCell ref="F17:L17"/>
    <mergeCell ref="F18:L18"/>
  </mergeCells>
  <phoneticPr fontId="3"/>
  <pageMargins left="0.7" right="0.7" top="0.75" bottom="0.75" header="0.3" footer="0.3"/>
  <pageSetup paperSize="9" scale="99" orientation="portrait" r:id="rId1"/>
  <colBreaks count="1" manualBreakCount="1">
    <brk id="12"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622CE-458D-4ADF-A83C-7F69858D848B}">
  <sheetPr>
    <tabColor theme="8" tint="0.39997558519241921"/>
  </sheetPr>
  <dimension ref="A1:R119"/>
  <sheetViews>
    <sheetView view="pageBreakPreview" zoomScale="90" zoomScaleNormal="100" zoomScaleSheetLayoutView="90" workbookViewId="0">
      <selection activeCell="C1" sqref="C1"/>
    </sheetView>
  </sheetViews>
  <sheetFormatPr defaultColWidth="8.7265625" defaultRowHeight="13.5"/>
  <cols>
    <col min="1" max="1" width="1.90625" style="8" customWidth="1"/>
    <col min="2" max="2" width="2.6328125" style="8" customWidth="1"/>
    <col min="3" max="3" width="10.6328125" style="8" customWidth="1"/>
    <col min="4" max="4" width="9.6328125" style="8" customWidth="1"/>
    <col min="5" max="6" width="10.6328125" style="8" customWidth="1"/>
    <col min="7" max="7" width="7.08984375" style="8" customWidth="1"/>
    <col min="8" max="8" width="10.6328125" style="8" customWidth="1"/>
    <col min="9" max="15" width="2.81640625" style="8" customWidth="1"/>
    <col min="16" max="16" width="10.6328125" style="8" customWidth="1"/>
    <col min="17" max="17" width="7.6328125" style="8" customWidth="1"/>
    <col min="18" max="18" width="0.6328125" style="8" customWidth="1"/>
    <col min="19" max="16384" width="8.7265625" style="8"/>
  </cols>
  <sheetData>
    <row r="1" spans="1:17" s="1" customFormat="1" ht="18" customHeight="1"/>
    <row r="2" spans="1:17" ht="18.75" customHeight="1">
      <c r="A2" s="1"/>
      <c r="B2" s="1"/>
    </row>
    <row r="3" spans="1:17" ht="13.5" customHeight="1">
      <c r="A3" s="334" t="s">
        <v>154</v>
      </c>
      <c r="B3" s="335"/>
      <c r="C3" s="335"/>
      <c r="D3" s="335"/>
      <c r="E3" s="336"/>
      <c r="F3" s="156"/>
      <c r="G3"/>
      <c r="H3" s="340" t="s">
        <v>25</v>
      </c>
      <c r="I3" s="342"/>
      <c r="J3" s="342"/>
      <c r="K3" s="342"/>
      <c r="L3" s="342"/>
      <c r="M3" s="342"/>
      <c r="N3" s="342"/>
      <c r="O3" s="343"/>
    </row>
    <row r="4" spans="1:17" ht="14.25" customHeight="1">
      <c r="A4" s="337"/>
      <c r="B4" s="338"/>
      <c r="C4" s="338"/>
      <c r="D4" s="338"/>
      <c r="E4" s="339"/>
      <c r="F4" s="156"/>
      <c r="G4"/>
      <c r="H4" s="341"/>
      <c r="I4" s="344"/>
      <c r="J4" s="344"/>
      <c r="K4" s="344"/>
      <c r="L4" s="344"/>
      <c r="M4" s="344"/>
      <c r="N4" s="344"/>
      <c r="O4" s="345"/>
    </row>
    <row r="5" spans="1:17" ht="24" customHeight="1">
      <c r="C5" s="10"/>
      <c r="D5" s="10"/>
      <c r="E5" s="9"/>
      <c r="F5" s="9"/>
      <c r="G5" s="9"/>
      <c r="H5" s="144" t="s">
        <v>135</v>
      </c>
      <c r="I5" s="145"/>
      <c r="J5" s="146"/>
      <c r="K5" s="146"/>
      <c r="L5" s="146"/>
      <c r="M5" s="146"/>
      <c r="N5" s="146"/>
      <c r="O5" s="161"/>
    </row>
    <row r="6" spans="1:17" ht="27" customHeight="1">
      <c r="A6" s="77" t="s">
        <v>35</v>
      </c>
      <c r="B6" s="77"/>
      <c r="C6" s="59"/>
      <c r="D6" s="59"/>
      <c r="E6" s="59"/>
      <c r="F6" s="59"/>
      <c r="G6" s="59"/>
      <c r="H6" s="59"/>
    </row>
    <row r="7" spans="1:17" ht="11.25" customHeight="1">
      <c r="A7" s="59"/>
      <c r="B7" s="59"/>
      <c r="C7" s="59"/>
      <c r="D7" s="59"/>
      <c r="E7" s="59"/>
      <c r="F7" s="59"/>
      <c r="G7" s="59"/>
      <c r="H7" s="59"/>
    </row>
    <row r="8" spans="1:17" ht="51" customHeight="1">
      <c r="A8" s="346" t="s">
        <v>57</v>
      </c>
      <c r="B8" s="346"/>
      <c r="C8" s="346"/>
      <c r="D8" s="346"/>
      <c r="E8" s="346"/>
      <c r="F8" s="346"/>
      <c r="G8" s="346"/>
      <c r="H8" s="346"/>
      <c r="I8" s="346"/>
      <c r="J8" s="346"/>
      <c r="K8" s="346"/>
      <c r="L8" s="346"/>
      <c r="M8" s="346"/>
      <c r="N8" s="346"/>
      <c r="O8" s="346"/>
      <c r="P8" s="84"/>
      <c r="Q8" s="84"/>
    </row>
    <row r="9" spans="1:17" ht="20.100000000000001" customHeight="1">
      <c r="A9" s="59"/>
      <c r="B9" s="347" t="s">
        <v>143</v>
      </c>
      <c r="C9" s="348"/>
      <c r="D9" s="157"/>
      <c r="E9" s="59"/>
      <c r="F9" s="59"/>
      <c r="G9" s="59"/>
      <c r="H9" s="59"/>
      <c r="Q9" s="11"/>
    </row>
    <row r="10" spans="1:17" ht="20.100000000000001" customHeight="1">
      <c r="A10" s="59"/>
      <c r="B10" s="347" t="s">
        <v>144</v>
      </c>
      <c r="C10" s="348"/>
      <c r="D10" s="157"/>
      <c r="E10" s="59"/>
      <c r="F10" s="59"/>
      <c r="G10" s="59"/>
      <c r="H10" s="59"/>
      <c r="Q10" s="11"/>
    </row>
    <row r="11" spans="1:17" ht="20.100000000000001" customHeight="1">
      <c r="A11" s="59"/>
      <c r="B11" s="59"/>
      <c r="C11" s="78"/>
      <c r="D11" s="50"/>
      <c r="E11" s="50"/>
      <c r="F11" s="50"/>
      <c r="G11" s="50"/>
      <c r="H11" s="50"/>
      <c r="I11" s="11"/>
      <c r="J11" s="11"/>
      <c r="K11" s="11"/>
      <c r="L11" s="11"/>
      <c r="M11" s="11"/>
      <c r="N11" s="11"/>
      <c r="O11" s="11" t="s">
        <v>14</v>
      </c>
      <c r="P11" s="50"/>
    </row>
    <row r="12" spans="1:17" s="12" customFormat="1" ht="22.5" customHeight="1">
      <c r="B12" s="380" t="s">
        <v>53</v>
      </c>
      <c r="C12" s="383" t="s">
        <v>44</v>
      </c>
      <c r="D12" s="386" t="s">
        <v>74</v>
      </c>
      <c r="E12" s="389" t="s">
        <v>98</v>
      </c>
      <c r="F12" s="391" t="s">
        <v>87</v>
      </c>
      <c r="G12" s="389" t="s">
        <v>108</v>
      </c>
      <c r="H12" s="349" t="s">
        <v>99</v>
      </c>
      <c r="I12" s="351" t="s">
        <v>101</v>
      </c>
      <c r="J12" s="352"/>
      <c r="K12" s="353"/>
      <c r="L12" s="357" t="s">
        <v>61</v>
      </c>
      <c r="M12" s="358"/>
      <c r="N12" s="358"/>
      <c r="O12" s="359"/>
    </row>
    <row r="13" spans="1:17" s="12" customFormat="1" ht="24.95" customHeight="1">
      <c r="B13" s="381"/>
      <c r="C13" s="384"/>
      <c r="D13" s="387"/>
      <c r="E13" s="390"/>
      <c r="F13" s="392"/>
      <c r="G13" s="393"/>
      <c r="H13" s="350"/>
      <c r="I13" s="354"/>
      <c r="J13" s="355"/>
      <c r="K13" s="356"/>
      <c r="L13" s="360"/>
      <c r="M13" s="361"/>
      <c r="N13" s="361"/>
      <c r="O13" s="362"/>
    </row>
    <row r="14" spans="1:17" s="12" customFormat="1" ht="20.100000000000001" customHeight="1" thickBot="1">
      <c r="B14" s="382"/>
      <c r="C14" s="385"/>
      <c r="D14" s="388"/>
      <c r="E14" s="135" t="s">
        <v>91</v>
      </c>
      <c r="F14" s="136" t="s">
        <v>86</v>
      </c>
      <c r="G14" s="130" t="s">
        <v>104</v>
      </c>
      <c r="H14" s="137" t="s">
        <v>105</v>
      </c>
      <c r="I14" s="363" t="s">
        <v>106</v>
      </c>
      <c r="J14" s="364"/>
      <c r="K14" s="365"/>
      <c r="L14" s="366" t="s">
        <v>107</v>
      </c>
      <c r="M14" s="367"/>
      <c r="N14" s="367"/>
      <c r="O14" s="368"/>
    </row>
    <row r="15" spans="1:17" s="14" customFormat="1" ht="9.9499999999999993" customHeight="1">
      <c r="B15" s="369" t="s">
        <v>54</v>
      </c>
      <c r="C15" s="370"/>
      <c r="D15" s="372"/>
      <c r="E15" s="374"/>
      <c r="F15" s="377"/>
      <c r="G15" s="374"/>
      <c r="H15" s="406"/>
      <c r="I15" s="409"/>
      <c r="J15" s="410"/>
      <c r="K15" s="411"/>
      <c r="L15" s="448"/>
      <c r="M15" s="449"/>
      <c r="N15" s="449"/>
      <c r="O15" s="450"/>
    </row>
    <row r="16" spans="1:17" s="14" customFormat="1" ht="9.9499999999999993" customHeight="1">
      <c r="B16" s="369"/>
      <c r="C16" s="371"/>
      <c r="D16" s="373"/>
      <c r="E16" s="375"/>
      <c r="F16" s="378"/>
      <c r="G16" s="375"/>
      <c r="H16" s="407"/>
      <c r="I16" s="412"/>
      <c r="J16" s="413"/>
      <c r="K16" s="414"/>
      <c r="L16" s="451"/>
      <c r="M16" s="452"/>
      <c r="N16" s="452"/>
      <c r="O16" s="453"/>
    </row>
    <row r="17" spans="2:15" s="14" customFormat="1" ht="9.9499999999999993" customHeight="1">
      <c r="B17" s="369"/>
      <c r="C17" s="395"/>
      <c r="D17" s="397"/>
      <c r="E17" s="375"/>
      <c r="F17" s="378"/>
      <c r="G17" s="375"/>
      <c r="H17" s="407"/>
      <c r="I17" s="412"/>
      <c r="J17" s="413"/>
      <c r="K17" s="414"/>
      <c r="L17" s="451"/>
      <c r="M17" s="452"/>
      <c r="N17" s="452"/>
      <c r="O17" s="453"/>
    </row>
    <row r="18" spans="2:15" s="14" customFormat="1" ht="9.9499999999999993" customHeight="1">
      <c r="B18" s="369"/>
      <c r="C18" s="395"/>
      <c r="D18" s="397"/>
      <c r="E18" s="375"/>
      <c r="F18" s="378"/>
      <c r="G18" s="375"/>
      <c r="H18" s="407"/>
      <c r="I18" s="412"/>
      <c r="J18" s="413"/>
      <c r="K18" s="414"/>
      <c r="L18" s="451"/>
      <c r="M18" s="452"/>
      <c r="N18" s="452"/>
      <c r="O18" s="453"/>
    </row>
    <row r="19" spans="2:15" s="14" customFormat="1" ht="9.9499999999999993" customHeight="1">
      <c r="B19" s="369"/>
      <c r="C19" s="395"/>
      <c r="D19" s="397"/>
      <c r="E19" s="375"/>
      <c r="F19" s="378"/>
      <c r="G19" s="375"/>
      <c r="H19" s="407"/>
      <c r="I19" s="412"/>
      <c r="J19" s="413"/>
      <c r="K19" s="414"/>
      <c r="L19" s="451"/>
      <c r="M19" s="452"/>
      <c r="N19" s="452"/>
      <c r="O19" s="453"/>
    </row>
    <row r="20" spans="2:15" s="14" customFormat="1" ht="9.9499999999999993" customHeight="1">
      <c r="B20" s="369"/>
      <c r="C20" s="395"/>
      <c r="D20" s="397"/>
      <c r="E20" s="375"/>
      <c r="F20" s="378"/>
      <c r="G20" s="375"/>
      <c r="H20" s="407"/>
      <c r="I20" s="412"/>
      <c r="J20" s="413"/>
      <c r="K20" s="414"/>
      <c r="L20" s="451"/>
      <c r="M20" s="452"/>
      <c r="N20" s="452"/>
      <c r="O20" s="453"/>
    </row>
    <row r="21" spans="2:15" s="14" customFormat="1" ht="9.9499999999999993" customHeight="1">
      <c r="B21" s="369"/>
      <c r="C21" s="395"/>
      <c r="D21" s="397"/>
      <c r="E21" s="375"/>
      <c r="F21" s="378"/>
      <c r="G21" s="375"/>
      <c r="H21" s="407"/>
      <c r="I21" s="412"/>
      <c r="J21" s="413"/>
      <c r="K21" s="414"/>
      <c r="L21" s="451"/>
      <c r="M21" s="452"/>
      <c r="N21" s="452"/>
      <c r="O21" s="453"/>
    </row>
    <row r="22" spans="2:15" s="14" customFormat="1" ht="9.9499999999999993" customHeight="1">
      <c r="B22" s="369"/>
      <c r="C22" s="395"/>
      <c r="D22" s="397"/>
      <c r="E22" s="375"/>
      <c r="F22" s="378"/>
      <c r="G22" s="375"/>
      <c r="H22" s="407"/>
      <c r="I22" s="412"/>
      <c r="J22" s="413"/>
      <c r="K22" s="414"/>
      <c r="L22" s="451"/>
      <c r="M22" s="452"/>
      <c r="N22" s="452"/>
      <c r="O22" s="453"/>
    </row>
    <row r="23" spans="2:15" s="14" customFormat="1" ht="9.9499999999999993" customHeight="1">
      <c r="B23" s="369"/>
      <c r="C23" s="394"/>
      <c r="D23" s="396"/>
      <c r="E23" s="375"/>
      <c r="F23" s="378"/>
      <c r="G23" s="375"/>
      <c r="H23" s="407"/>
      <c r="I23" s="412"/>
      <c r="J23" s="413"/>
      <c r="K23" s="414"/>
      <c r="L23" s="451"/>
      <c r="M23" s="452"/>
      <c r="N23" s="452"/>
      <c r="O23" s="453"/>
    </row>
    <row r="24" spans="2:15" s="14" customFormat="1" ht="9.9499999999999993" customHeight="1" thickBot="1">
      <c r="B24" s="369"/>
      <c r="C24" s="395"/>
      <c r="D24" s="397"/>
      <c r="E24" s="376"/>
      <c r="F24" s="379"/>
      <c r="G24" s="376"/>
      <c r="H24" s="408"/>
      <c r="I24" s="412"/>
      <c r="J24" s="413"/>
      <c r="K24" s="414"/>
      <c r="L24" s="451"/>
      <c r="M24" s="452"/>
      <c r="N24" s="452"/>
      <c r="O24" s="453"/>
    </row>
    <row r="25" spans="2:15" ht="9.9499999999999993" customHeight="1">
      <c r="B25" s="369"/>
      <c r="C25" s="398" t="s">
        <v>45</v>
      </c>
      <c r="D25" s="400">
        <f>SUM(D15:D24)</f>
        <v>0</v>
      </c>
      <c r="E25" s="402">
        <f>IF(D25=0,0,IF(D25&gt;100000,100000,IF(D25&lt;=30000,"3万円以下は対象外です",D25)))</f>
        <v>0</v>
      </c>
      <c r="F25" s="404">
        <v>-30000</v>
      </c>
      <c r="G25" s="415"/>
      <c r="H25" s="417">
        <f>(E25+F25)*G25</f>
        <v>0</v>
      </c>
      <c r="I25" s="419"/>
      <c r="J25" s="420"/>
      <c r="K25" s="421"/>
      <c r="L25" s="451"/>
      <c r="M25" s="452"/>
      <c r="N25" s="452"/>
      <c r="O25" s="453"/>
    </row>
    <row r="26" spans="2:15" ht="9.9499999999999993" customHeight="1" thickBot="1">
      <c r="B26" s="369"/>
      <c r="C26" s="399"/>
      <c r="D26" s="401"/>
      <c r="E26" s="403"/>
      <c r="F26" s="405"/>
      <c r="G26" s="416"/>
      <c r="H26" s="418"/>
      <c r="I26" s="422"/>
      <c r="J26" s="423"/>
      <c r="K26" s="424"/>
      <c r="L26" s="451"/>
      <c r="M26" s="452"/>
      <c r="N26" s="452"/>
      <c r="O26" s="453"/>
    </row>
    <row r="27" spans="2:15" s="14" customFormat="1" ht="9.9499999999999993" customHeight="1">
      <c r="B27" s="369" t="s">
        <v>55</v>
      </c>
      <c r="C27" s="370"/>
      <c r="D27" s="372"/>
      <c r="E27" s="374"/>
      <c r="F27" s="377"/>
      <c r="G27" s="374"/>
      <c r="H27" s="406"/>
      <c r="I27" s="412"/>
      <c r="J27" s="413"/>
      <c r="K27" s="414"/>
      <c r="L27" s="451"/>
      <c r="M27" s="452"/>
      <c r="N27" s="452"/>
      <c r="O27" s="453"/>
    </row>
    <row r="28" spans="2:15" s="14" customFormat="1" ht="9.9499999999999993" customHeight="1">
      <c r="B28" s="369"/>
      <c r="C28" s="371"/>
      <c r="D28" s="373"/>
      <c r="E28" s="375"/>
      <c r="F28" s="378"/>
      <c r="G28" s="375"/>
      <c r="H28" s="407"/>
      <c r="I28" s="412"/>
      <c r="J28" s="413"/>
      <c r="K28" s="414"/>
      <c r="L28" s="451"/>
      <c r="M28" s="452"/>
      <c r="N28" s="452"/>
      <c r="O28" s="453"/>
    </row>
    <row r="29" spans="2:15" s="14" customFormat="1" ht="9.9499999999999993" customHeight="1">
      <c r="B29" s="369"/>
      <c r="C29" s="395"/>
      <c r="D29" s="397"/>
      <c r="E29" s="375"/>
      <c r="F29" s="378"/>
      <c r="G29" s="375"/>
      <c r="H29" s="407"/>
      <c r="I29" s="412"/>
      <c r="J29" s="413"/>
      <c r="K29" s="414"/>
      <c r="L29" s="451"/>
      <c r="M29" s="452"/>
      <c r="N29" s="452"/>
      <c r="O29" s="453"/>
    </row>
    <row r="30" spans="2:15" s="14" customFormat="1" ht="9.9499999999999993" customHeight="1">
      <c r="B30" s="369"/>
      <c r="C30" s="395"/>
      <c r="D30" s="397"/>
      <c r="E30" s="375"/>
      <c r="F30" s="378"/>
      <c r="G30" s="375"/>
      <c r="H30" s="407"/>
      <c r="I30" s="412"/>
      <c r="J30" s="413"/>
      <c r="K30" s="414"/>
      <c r="L30" s="451"/>
      <c r="M30" s="452"/>
      <c r="N30" s="452"/>
      <c r="O30" s="453"/>
    </row>
    <row r="31" spans="2:15" s="14" customFormat="1" ht="9.9499999999999993" customHeight="1">
      <c r="B31" s="369"/>
      <c r="C31" s="395"/>
      <c r="D31" s="397"/>
      <c r="E31" s="375"/>
      <c r="F31" s="378"/>
      <c r="G31" s="375"/>
      <c r="H31" s="407"/>
      <c r="I31" s="412"/>
      <c r="J31" s="413"/>
      <c r="K31" s="414"/>
      <c r="L31" s="451"/>
      <c r="M31" s="452"/>
      <c r="N31" s="452"/>
      <c r="O31" s="453"/>
    </row>
    <row r="32" spans="2:15" s="14" customFormat="1" ht="9.9499999999999993" customHeight="1">
      <c r="B32" s="369"/>
      <c r="C32" s="395"/>
      <c r="D32" s="397"/>
      <c r="E32" s="375"/>
      <c r="F32" s="378"/>
      <c r="G32" s="375"/>
      <c r="H32" s="407"/>
      <c r="I32" s="412"/>
      <c r="J32" s="413"/>
      <c r="K32" s="414"/>
      <c r="L32" s="451"/>
      <c r="M32" s="452"/>
      <c r="N32" s="452"/>
      <c r="O32" s="453"/>
    </row>
    <row r="33" spans="2:15" s="14" customFormat="1" ht="9.9499999999999993" customHeight="1">
      <c r="B33" s="369"/>
      <c r="C33" s="395"/>
      <c r="D33" s="397"/>
      <c r="E33" s="375"/>
      <c r="F33" s="378"/>
      <c r="G33" s="375"/>
      <c r="H33" s="407"/>
      <c r="I33" s="412"/>
      <c r="J33" s="413"/>
      <c r="K33" s="414"/>
      <c r="L33" s="451"/>
      <c r="M33" s="452"/>
      <c r="N33" s="452"/>
      <c r="O33" s="453"/>
    </row>
    <row r="34" spans="2:15" s="14" customFormat="1" ht="9.9499999999999993" customHeight="1">
      <c r="B34" s="369"/>
      <c r="C34" s="395"/>
      <c r="D34" s="397"/>
      <c r="E34" s="375"/>
      <c r="F34" s="378"/>
      <c r="G34" s="375"/>
      <c r="H34" s="407"/>
      <c r="I34" s="412"/>
      <c r="J34" s="413"/>
      <c r="K34" s="414"/>
      <c r="L34" s="451"/>
      <c r="M34" s="452"/>
      <c r="N34" s="452"/>
      <c r="O34" s="453"/>
    </row>
    <row r="35" spans="2:15" s="14" customFormat="1" ht="9.9499999999999993" customHeight="1">
      <c r="B35" s="369"/>
      <c r="C35" s="394"/>
      <c r="D35" s="396"/>
      <c r="E35" s="375"/>
      <c r="F35" s="378"/>
      <c r="G35" s="375"/>
      <c r="H35" s="407"/>
      <c r="I35" s="412"/>
      <c r="J35" s="413"/>
      <c r="K35" s="414"/>
      <c r="L35" s="451"/>
      <c r="M35" s="452"/>
      <c r="N35" s="452"/>
      <c r="O35" s="453"/>
    </row>
    <row r="36" spans="2:15" s="14" customFormat="1" ht="9.9499999999999993" customHeight="1" thickBot="1">
      <c r="B36" s="369"/>
      <c r="C36" s="395"/>
      <c r="D36" s="397"/>
      <c r="E36" s="376"/>
      <c r="F36" s="379"/>
      <c r="G36" s="376"/>
      <c r="H36" s="408"/>
      <c r="I36" s="412"/>
      <c r="J36" s="413"/>
      <c r="K36" s="414"/>
      <c r="L36" s="451"/>
      <c r="M36" s="452"/>
      <c r="N36" s="452"/>
      <c r="O36" s="453"/>
    </row>
    <row r="37" spans="2:15" ht="9.9499999999999993" customHeight="1">
      <c r="B37" s="369"/>
      <c r="C37" s="398" t="s">
        <v>45</v>
      </c>
      <c r="D37" s="400">
        <f>SUM(D27:D36)</f>
        <v>0</v>
      </c>
      <c r="E37" s="402">
        <f>IF(D37=0,0,IF(D37&gt;100000,100000,IF(D37&lt;=30000,"3万円以下は対象外です",D37)))</f>
        <v>0</v>
      </c>
      <c r="F37" s="404">
        <v>-30000</v>
      </c>
      <c r="G37" s="415"/>
      <c r="H37" s="417">
        <f>(E37+F37)*G37</f>
        <v>0</v>
      </c>
      <c r="I37" s="419"/>
      <c r="J37" s="420"/>
      <c r="K37" s="421"/>
      <c r="L37" s="451"/>
      <c r="M37" s="452"/>
      <c r="N37" s="452"/>
      <c r="O37" s="453"/>
    </row>
    <row r="38" spans="2:15" ht="9.9499999999999993" customHeight="1" thickBot="1">
      <c r="B38" s="369"/>
      <c r="C38" s="399"/>
      <c r="D38" s="401"/>
      <c r="E38" s="403"/>
      <c r="F38" s="405"/>
      <c r="G38" s="416"/>
      <c r="H38" s="418"/>
      <c r="I38" s="422"/>
      <c r="J38" s="423"/>
      <c r="K38" s="424"/>
      <c r="L38" s="451"/>
      <c r="M38" s="452"/>
      <c r="N38" s="452"/>
      <c r="O38" s="453"/>
    </row>
    <row r="39" spans="2:15" s="14" customFormat="1" ht="9.9499999999999993" customHeight="1">
      <c r="B39" s="369" t="s">
        <v>56</v>
      </c>
      <c r="C39" s="370"/>
      <c r="D39" s="372"/>
      <c r="E39" s="374"/>
      <c r="F39" s="377"/>
      <c r="G39" s="374"/>
      <c r="H39" s="406"/>
      <c r="I39" s="412"/>
      <c r="J39" s="413"/>
      <c r="K39" s="414"/>
      <c r="L39" s="451"/>
      <c r="M39" s="452"/>
      <c r="N39" s="452"/>
      <c r="O39" s="453"/>
    </row>
    <row r="40" spans="2:15" s="14" customFormat="1" ht="9.9499999999999993" customHeight="1">
      <c r="B40" s="369"/>
      <c r="C40" s="371"/>
      <c r="D40" s="373"/>
      <c r="E40" s="375"/>
      <c r="F40" s="378"/>
      <c r="G40" s="375"/>
      <c r="H40" s="407"/>
      <c r="I40" s="412"/>
      <c r="J40" s="413"/>
      <c r="K40" s="414"/>
      <c r="L40" s="451"/>
      <c r="M40" s="452"/>
      <c r="N40" s="452"/>
      <c r="O40" s="453"/>
    </row>
    <row r="41" spans="2:15" s="14" customFormat="1" ht="9.9499999999999993" customHeight="1">
      <c r="B41" s="369"/>
      <c r="C41" s="395"/>
      <c r="D41" s="397"/>
      <c r="E41" s="375"/>
      <c r="F41" s="378"/>
      <c r="G41" s="375"/>
      <c r="H41" s="407"/>
      <c r="I41" s="412"/>
      <c r="J41" s="413"/>
      <c r="K41" s="414"/>
      <c r="L41" s="451"/>
      <c r="M41" s="452"/>
      <c r="N41" s="452"/>
      <c r="O41" s="453"/>
    </row>
    <row r="42" spans="2:15" s="14" customFormat="1" ht="9.9499999999999993" customHeight="1">
      <c r="B42" s="369"/>
      <c r="C42" s="395"/>
      <c r="D42" s="397"/>
      <c r="E42" s="375"/>
      <c r="F42" s="378"/>
      <c r="G42" s="375"/>
      <c r="H42" s="407"/>
      <c r="I42" s="412"/>
      <c r="J42" s="413"/>
      <c r="K42" s="414"/>
      <c r="L42" s="451"/>
      <c r="M42" s="452"/>
      <c r="N42" s="452"/>
      <c r="O42" s="453"/>
    </row>
    <row r="43" spans="2:15" s="14" customFormat="1" ht="9.9499999999999993" customHeight="1">
      <c r="B43" s="369"/>
      <c r="C43" s="395"/>
      <c r="D43" s="397"/>
      <c r="E43" s="375"/>
      <c r="F43" s="378"/>
      <c r="G43" s="375"/>
      <c r="H43" s="407"/>
      <c r="I43" s="412"/>
      <c r="J43" s="413"/>
      <c r="K43" s="414"/>
      <c r="L43" s="451"/>
      <c r="M43" s="452"/>
      <c r="N43" s="452"/>
      <c r="O43" s="453"/>
    </row>
    <row r="44" spans="2:15" s="14" customFormat="1" ht="9.9499999999999993" customHeight="1">
      <c r="B44" s="369"/>
      <c r="C44" s="395"/>
      <c r="D44" s="397"/>
      <c r="E44" s="375"/>
      <c r="F44" s="378"/>
      <c r="G44" s="375"/>
      <c r="H44" s="407"/>
      <c r="I44" s="412"/>
      <c r="J44" s="413"/>
      <c r="K44" s="414"/>
      <c r="L44" s="451"/>
      <c r="M44" s="452"/>
      <c r="N44" s="452"/>
      <c r="O44" s="453"/>
    </row>
    <row r="45" spans="2:15" s="14" customFormat="1" ht="9.9499999999999993" customHeight="1">
      <c r="B45" s="369"/>
      <c r="C45" s="395"/>
      <c r="D45" s="397"/>
      <c r="E45" s="375"/>
      <c r="F45" s="378"/>
      <c r="G45" s="375"/>
      <c r="H45" s="407"/>
      <c r="I45" s="412"/>
      <c r="J45" s="413"/>
      <c r="K45" s="414"/>
      <c r="L45" s="451"/>
      <c r="M45" s="452"/>
      <c r="N45" s="452"/>
      <c r="O45" s="453"/>
    </row>
    <row r="46" spans="2:15" s="14" customFormat="1" ht="9.9499999999999993" customHeight="1">
      <c r="B46" s="369"/>
      <c r="C46" s="395"/>
      <c r="D46" s="397"/>
      <c r="E46" s="375"/>
      <c r="F46" s="378"/>
      <c r="G46" s="375"/>
      <c r="H46" s="407"/>
      <c r="I46" s="412"/>
      <c r="J46" s="413"/>
      <c r="K46" s="414"/>
      <c r="L46" s="451"/>
      <c r="M46" s="452"/>
      <c r="N46" s="452"/>
      <c r="O46" s="453"/>
    </row>
    <row r="47" spans="2:15" s="14" customFormat="1" ht="9.9499999999999993" customHeight="1">
      <c r="B47" s="369"/>
      <c r="C47" s="394"/>
      <c r="D47" s="396"/>
      <c r="E47" s="375"/>
      <c r="F47" s="378"/>
      <c r="G47" s="375"/>
      <c r="H47" s="407"/>
      <c r="I47" s="412"/>
      <c r="J47" s="413"/>
      <c r="K47" s="414"/>
      <c r="L47" s="451"/>
      <c r="M47" s="452"/>
      <c r="N47" s="452"/>
      <c r="O47" s="453"/>
    </row>
    <row r="48" spans="2:15" s="14" customFormat="1" ht="9.9499999999999993" customHeight="1" thickBot="1">
      <c r="B48" s="369"/>
      <c r="C48" s="395"/>
      <c r="D48" s="397"/>
      <c r="E48" s="376"/>
      <c r="F48" s="379"/>
      <c r="G48" s="376"/>
      <c r="H48" s="408"/>
      <c r="I48" s="412"/>
      <c r="J48" s="413"/>
      <c r="K48" s="414"/>
      <c r="L48" s="451"/>
      <c r="M48" s="452"/>
      <c r="N48" s="452"/>
      <c r="O48" s="453"/>
    </row>
    <row r="49" spans="2:18" ht="9.9499999999999993" customHeight="1">
      <c r="B49" s="369"/>
      <c r="C49" s="398" t="s">
        <v>45</v>
      </c>
      <c r="D49" s="400">
        <f>SUM(D39:D48)</f>
        <v>0</v>
      </c>
      <c r="E49" s="402">
        <f>IF(D49=0,0,IF(D49&gt;100000,100000,IF(D49&lt;=30000,"3万円以下は対象外です",D49)))</f>
        <v>0</v>
      </c>
      <c r="F49" s="404">
        <v>-30000</v>
      </c>
      <c r="G49" s="415"/>
      <c r="H49" s="417">
        <f>(E49+F49)*G49</f>
        <v>0</v>
      </c>
      <c r="I49" s="419"/>
      <c r="J49" s="420"/>
      <c r="K49" s="421"/>
      <c r="L49" s="451"/>
      <c r="M49" s="452"/>
      <c r="N49" s="452"/>
      <c r="O49" s="453"/>
    </row>
    <row r="50" spans="2:18" ht="9.9499999999999993" customHeight="1" thickBot="1">
      <c r="B50" s="369"/>
      <c r="C50" s="425"/>
      <c r="D50" s="426"/>
      <c r="E50" s="427"/>
      <c r="F50" s="405"/>
      <c r="G50" s="416"/>
      <c r="H50" s="418"/>
      <c r="I50" s="422"/>
      <c r="J50" s="423"/>
      <c r="K50" s="424"/>
      <c r="L50" s="454"/>
      <c r="M50" s="455"/>
      <c r="N50" s="455"/>
      <c r="O50" s="456"/>
    </row>
    <row r="51" spans="2:18" ht="12" customHeight="1">
      <c r="B51" s="12"/>
      <c r="C51" s="52"/>
      <c r="D51" s="83"/>
      <c r="E51" s="83"/>
      <c r="F51" s="434" t="s">
        <v>45</v>
      </c>
      <c r="G51" s="402">
        <f>G25+G37+G49</f>
        <v>0</v>
      </c>
      <c r="H51" s="436">
        <f>H25+H37+H49</f>
        <v>0</v>
      </c>
      <c r="I51" s="438">
        <f t="shared" ref="I51:K51" si="0">I25+I37+I49</f>
        <v>0</v>
      </c>
      <c r="J51" s="439">
        <f t="shared" si="0"/>
        <v>0</v>
      </c>
      <c r="K51" s="439">
        <f t="shared" si="0"/>
        <v>0</v>
      </c>
      <c r="L51" s="442">
        <f>ROUNDDOWN(H51-I51,-3)</f>
        <v>0</v>
      </c>
      <c r="M51" s="443"/>
      <c r="N51" s="443"/>
      <c r="O51" s="444"/>
    </row>
    <row r="52" spans="2:18" ht="12" customHeight="1" thickBot="1">
      <c r="B52" s="12"/>
      <c r="C52" s="52"/>
      <c r="D52" s="83"/>
      <c r="E52" s="83"/>
      <c r="F52" s="435"/>
      <c r="G52" s="427"/>
      <c r="H52" s="437"/>
      <c r="I52" s="440"/>
      <c r="J52" s="441"/>
      <c r="K52" s="441"/>
      <c r="L52" s="445"/>
      <c r="M52" s="446"/>
      <c r="N52" s="446"/>
      <c r="O52" s="447"/>
    </row>
    <row r="53" spans="2:18" ht="21" customHeight="1">
      <c r="C53" s="52"/>
      <c r="D53" s="53"/>
      <c r="E53" s="53"/>
      <c r="F53" s="53"/>
      <c r="G53" s="53"/>
      <c r="H53" s="53"/>
      <c r="I53" s="15"/>
      <c r="J53" s="15"/>
      <c r="K53" s="15"/>
      <c r="L53" s="15"/>
      <c r="M53" s="15"/>
      <c r="N53" s="15"/>
      <c r="O53" s="54"/>
      <c r="P53" s="55"/>
      <c r="Q53" s="54"/>
      <c r="R53" s="54"/>
    </row>
    <row r="54" spans="2:18" ht="21" customHeight="1">
      <c r="C54" s="52"/>
      <c r="D54" s="53"/>
      <c r="E54" s="53"/>
      <c r="F54" s="53"/>
      <c r="G54" s="53"/>
      <c r="H54" s="53"/>
      <c r="I54" s="15"/>
      <c r="J54" s="15"/>
      <c r="K54" s="15"/>
      <c r="L54" s="15"/>
      <c r="M54" s="15"/>
      <c r="N54" s="15"/>
      <c r="O54" s="54"/>
      <c r="P54" s="55"/>
      <c r="Q54" s="54"/>
      <c r="R54" s="54"/>
    </row>
    <row r="55" spans="2:18" ht="21" hidden="1" customHeight="1">
      <c r="C55" s="52"/>
      <c r="D55" s="53"/>
      <c r="E55" s="53"/>
      <c r="F55" s="53"/>
      <c r="G55" s="53"/>
      <c r="H55" s="53"/>
      <c r="I55" s="15"/>
      <c r="J55" s="15"/>
      <c r="K55" s="15"/>
      <c r="L55" s="15"/>
      <c r="M55" s="15"/>
      <c r="N55" s="15"/>
      <c r="O55" s="54"/>
      <c r="P55" s="55"/>
      <c r="Q55" s="54"/>
      <c r="R55" s="54"/>
    </row>
    <row r="56" spans="2:18" ht="21" hidden="1" customHeight="1">
      <c r="C56" s="52"/>
      <c r="D56" s="53"/>
      <c r="E56" s="53"/>
      <c r="F56" s="53"/>
      <c r="G56" s="53"/>
      <c r="H56" s="53"/>
      <c r="I56" s="15"/>
      <c r="J56" s="15"/>
      <c r="K56" s="15"/>
      <c r="L56" s="15"/>
      <c r="M56" s="15"/>
      <c r="N56" s="15"/>
      <c r="O56" s="54"/>
      <c r="P56" s="55"/>
      <c r="Q56" s="54"/>
      <c r="R56" s="54"/>
    </row>
    <row r="57" spans="2:18" s="15" customFormat="1" ht="21" hidden="1" customHeight="1">
      <c r="C57" s="51" t="s">
        <v>13</v>
      </c>
      <c r="D57" s="47" t="s">
        <v>15</v>
      </c>
      <c r="E57" s="48" t="s">
        <v>30</v>
      </c>
      <c r="F57" s="73"/>
      <c r="G57" s="48" t="s">
        <v>30</v>
      </c>
      <c r="H57" s="48" t="s">
        <v>30</v>
      </c>
      <c r="I57" s="46"/>
      <c r="J57" s="46"/>
      <c r="K57" s="46"/>
      <c r="L57" s="46"/>
      <c r="M57" s="46"/>
      <c r="N57" s="46"/>
      <c r="O57" s="49" t="s">
        <v>23</v>
      </c>
      <c r="P57" s="49" t="s">
        <v>24</v>
      </c>
      <c r="Q57" s="428" t="s">
        <v>19</v>
      </c>
      <c r="R57" s="429"/>
    </row>
    <row r="58" spans="2:18" ht="21" hidden="1" customHeight="1">
      <c r="C58" s="19">
        <v>1</v>
      </c>
      <c r="D58" s="13"/>
      <c r="E58" s="63"/>
      <c r="F58" s="64"/>
      <c r="G58" s="63"/>
      <c r="H58" s="63"/>
      <c r="I58" s="65"/>
      <c r="J58" s="65"/>
      <c r="K58" s="65"/>
      <c r="L58" s="65"/>
      <c r="M58" s="65"/>
      <c r="N58" s="65"/>
      <c r="O58" s="17"/>
      <c r="P58" s="30" t="e">
        <f>O58*#REF!</f>
        <v>#REF!</v>
      </c>
      <c r="Q58" s="430"/>
      <c r="R58" s="431"/>
    </row>
    <row r="59" spans="2:18" ht="21" hidden="1" customHeight="1">
      <c r="C59" s="19">
        <v>2</v>
      </c>
      <c r="D59" s="13"/>
      <c r="E59" s="63"/>
      <c r="F59" s="64"/>
      <c r="G59" s="63"/>
      <c r="H59" s="63"/>
      <c r="I59" s="65"/>
      <c r="J59" s="65"/>
      <c r="K59" s="65"/>
      <c r="L59" s="65"/>
      <c r="M59" s="65"/>
      <c r="N59" s="65"/>
      <c r="O59" s="17"/>
      <c r="P59" s="30" t="e">
        <f>O59*#REF!</f>
        <v>#REF!</v>
      </c>
      <c r="Q59" s="430"/>
      <c r="R59" s="431"/>
    </row>
    <row r="60" spans="2:18" ht="21" hidden="1" customHeight="1">
      <c r="C60" s="19">
        <v>3</v>
      </c>
      <c r="D60" s="13"/>
      <c r="E60" s="63"/>
      <c r="F60" s="64"/>
      <c r="G60" s="63"/>
      <c r="H60" s="63"/>
      <c r="I60" s="65"/>
      <c r="J60" s="65"/>
      <c r="K60" s="65"/>
      <c r="L60" s="65"/>
      <c r="M60" s="65"/>
      <c r="N60" s="65"/>
      <c r="O60" s="17"/>
      <c r="P60" s="30" t="e">
        <f>O60*#REF!</f>
        <v>#REF!</v>
      </c>
      <c r="Q60" s="430"/>
      <c r="R60" s="431"/>
    </row>
    <row r="61" spans="2:18" ht="21" hidden="1" customHeight="1">
      <c r="C61" s="19">
        <v>4</v>
      </c>
      <c r="D61" s="13"/>
      <c r="E61" s="63"/>
      <c r="F61" s="64"/>
      <c r="G61" s="63"/>
      <c r="H61" s="63"/>
      <c r="I61" s="65"/>
      <c r="J61" s="65"/>
      <c r="K61" s="65"/>
      <c r="L61" s="65"/>
      <c r="M61" s="65"/>
      <c r="N61" s="65"/>
      <c r="O61" s="17"/>
      <c r="P61" s="30" t="e">
        <f>O61*#REF!</f>
        <v>#REF!</v>
      </c>
      <c r="Q61" s="430"/>
      <c r="R61" s="431"/>
    </row>
    <row r="62" spans="2:18" ht="21" hidden="1" customHeight="1">
      <c r="C62" s="24">
        <v>5</v>
      </c>
      <c r="D62" s="16"/>
      <c r="E62" s="66"/>
      <c r="F62" s="67"/>
      <c r="G62" s="66"/>
      <c r="H62" s="66"/>
      <c r="I62" s="68"/>
      <c r="J62" s="68"/>
      <c r="K62" s="68"/>
      <c r="L62" s="68"/>
      <c r="M62" s="68"/>
      <c r="N62" s="68"/>
      <c r="O62" s="32"/>
      <c r="P62" s="33" t="e">
        <f>O62*#REF!</f>
        <v>#REF!</v>
      </c>
      <c r="Q62" s="432"/>
      <c r="R62" s="433"/>
    </row>
    <row r="63" spans="2:18" ht="21" hidden="1" customHeight="1">
      <c r="C63" s="457" t="s">
        <v>20</v>
      </c>
      <c r="D63" s="458"/>
      <c r="E63" s="458"/>
      <c r="F63" s="458"/>
      <c r="G63" s="458"/>
      <c r="H63" s="58"/>
      <c r="I63" s="69"/>
      <c r="J63" s="69"/>
      <c r="K63" s="69"/>
      <c r="L63" s="69"/>
      <c r="M63" s="69"/>
      <c r="N63" s="69"/>
      <c r="O63" s="34"/>
      <c r="P63" s="39" t="e">
        <f>SUM(P58:P62)</f>
        <v>#REF!</v>
      </c>
      <c r="Q63" s="467"/>
      <c r="R63" s="468"/>
    </row>
    <row r="64" spans="2:18" s="15" customFormat="1" ht="21" hidden="1" customHeight="1">
      <c r="C64" s="35" t="s">
        <v>13</v>
      </c>
      <c r="D64" s="36" t="s">
        <v>15</v>
      </c>
      <c r="E64" s="60" t="s">
        <v>30</v>
      </c>
      <c r="F64" s="61"/>
      <c r="G64" s="60" t="s">
        <v>30</v>
      </c>
      <c r="H64" s="60" t="s">
        <v>30</v>
      </c>
      <c r="I64" s="62"/>
      <c r="J64" s="62"/>
      <c r="K64" s="62"/>
      <c r="L64" s="62"/>
      <c r="M64" s="62"/>
      <c r="N64" s="62"/>
      <c r="O64" s="37" t="s">
        <v>23</v>
      </c>
      <c r="P64" s="37" t="s">
        <v>24</v>
      </c>
      <c r="Q64" s="465" t="s">
        <v>19</v>
      </c>
      <c r="R64" s="466"/>
    </row>
    <row r="65" spans="3:18" ht="21" hidden="1" customHeight="1">
      <c r="C65" s="19">
        <v>1</v>
      </c>
      <c r="D65" s="13"/>
      <c r="E65" s="63"/>
      <c r="F65" s="64"/>
      <c r="G65" s="63"/>
      <c r="H65" s="63"/>
      <c r="I65" s="65"/>
      <c r="J65" s="65"/>
      <c r="K65" s="65"/>
      <c r="L65" s="65"/>
      <c r="M65" s="65"/>
      <c r="N65" s="65"/>
      <c r="O65" s="17"/>
      <c r="P65" s="30" t="e">
        <f>O65*#REF!</f>
        <v>#REF!</v>
      </c>
      <c r="Q65" s="430"/>
      <c r="R65" s="431"/>
    </row>
    <row r="66" spans="3:18" ht="21" hidden="1" customHeight="1">
      <c r="C66" s="19">
        <v>2</v>
      </c>
      <c r="D66" s="13"/>
      <c r="E66" s="63"/>
      <c r="F66" s="64"/>
      <c r="G66" s="63"/>
      <c r="H66" s="63"/>
      <c r="I66" s="65"/>
      <c r="J66" s="65"/>
      <c r="K66" s="65"/>
      <c r="L66" s="65"/>
      <c r="M66" s="65"/>
      <c r="N66" s="65"/>
      <c r="O66" s="17"/>
      <c r="P66" s="30" t="e">
        <f>O66*#REF!</f>
        <v>#REF!</v>
      </c>
      <c r="Q66" s="430"/>
      <c r="R66" s="431"/>
    </row>
    <row r="67" spans="3:18" ht="21" hidden="1" customHeight="1">
      <c r="C67" s="19">
        <v>3</v>
      </c>
      <c r="D67" s="13"/>
      <c r="E67" s="63"/>
      <c r="F67" s="64"/>
      <c r="G67" s="63"/>
      <c r="H67" s="63"/>
      <c r="I67" s="65"/>
      <c r="J67" s="65"/>
      <c r="K67" s="65"/>
      <c r="L67" s="65"/>
      <c r="M67" s="65"/>
      <c r="N67" s="65"/>
      <c r="O67" s="17"/>
      <c r="P67" s="30" t="e">
        <f>O67*#REF!</f>
        <v>#REF!</v>
      </c>
      <c r="Q67" s="430"/>
      <c r="R67" s="431"/>
    </row>
    <row r="68" spans="3:18" ht="21" hidden="1" customHeight="1">
      <c r="C68" s="19">
        <v>4</v>
      </c>
      <c r="D68" s="13"/>
      <c r="E68" s="63"/>
      <c r="F68" s="64"/>
      <c r="G68" s="63"/>
      <c r="H68" s="63"/>
      <c r="I68" s="65"/>
      <c r="J68" s="65"/>
      <c r="K68" s="65"/>
      <c r="L68" s="65"/>
      <c r="M68" s="65"/>
      <c r="N68" s="65"/>
      <c r="O68" s="17"/>
      <c r="P68" s="30" t="e">
        <f>O68*#REF!</f>
        <v>#REF!</v>
      </c>
      <c r="Q68" s="430"/>
      <c r="R68" s="431"/>
    </row>
    <row r="69" spans="3:18" ht="21" hidden="1" customHeight="1">
      <c r="C69" s="24">
        <v>5</v>
      </c>
      <c r="D69" s="16"/>
      <c r="E69" s="66"/>
      <c r="F69" s="67"/>
      <c r="G69" s="66"/>
      <c r="H69" s="66"/>
      <c r="I69" s="68"/>
      <c r="J69" s="68"/>
      <c r="K69" s="68"/>
      <c r="L69" s="68"/>
      <c r="M69" s="68"/>
      <c r="N69" s="68"/>
      <c r="O69" s="18"/>
      <c r="P69" s="31" t="e">
        <f>O69*#REF!</f>
        <v>#REF!</v>
      </c>
      <c r="Q69" s="461"/>
      <c r="R69" s="462"/>
    </row>
    <row r="70" spans="3:18" ht="21" hidden="1" customHeight="1">
      <c r="C70" s="463" t="s">
        <v>21</v>
      </c>
      <c r="D70" s="464"/>
      <c r="E70" s="464"/>
      <c r="F70" s="464"/>
      <c r="G70" s="464"/>
      <c r="H70" s="74"/>
      <c r="I70" s="43"/>
      <c r="J70" s="43"/>
      <c r="K70" s="43"/>
      <c r="L70" s="43"/>
      <c r="M70" s="43"/>
      <c r="N70" s="43"/>
      <c r="O70" s="28"/>
      <c r="P70" s="38" t="e">
        <f>SUM(P65:P69)</f>
        <v>#REF!</v>
      </c>
      <c r="Q70" s="459"/>
      <c r="R70" s="460"/>
    </row>
    <row r="71" spans="3:18" s="15" customFormat="1" ht="21" hidden="1" customHeight="1">
      <c r="C71" s="35" t="s">
        <v>13</v>
      </c>
      <c r="D71" s="36" t="s">
        <v>15</v>
      </c>
      <c r="E71" s="60" t="s">
        <v>30</v>
      </c>
      <c r="F71" s="61"/>
      <c r="G71" s="60" t="s">
        <v>30</v>
      </c>
      <c r="H71" s="60" t="s">
        <v>30</v>
      </c>
      <c r="I71" s="62"/>
      <c r="J71" s="62"/>
      <c r="K71" s="62"/>
      <c r="L71" s="62"/>
      <c r="M71" s="62"/>
      <c r="N71" s="62"/>
      <c r="O71" s="37" t="s">
        <v>23</v>
      </c>
      <c r="P71" s="37" t="s">
        <v>24</v>
      </c>
      <c r="Q71" s="465" t="s">
        <v>19</v>
      </c>
      <c r="R71" s="466"/>
    </row>
    <row r="72" spans="3:18" ht="21" hidden="1" customHeight="1">
      <c r="C72" s="19">
        <v>1</v>
      </c>
      <c r="D72" s="13"/>
      <c r="E72" s="63"/>
      <c r="F72" s="64"/>
      <c r="G72" s="63"/>
      <c r="H72" s="63"/>
      <c r="I72" s="65"/>
      <c r="J72" s="65"/>
      <c r="K72" s="65"/>
      <c r="L72" s="65"/>
      <c r="M72" s="65"/>
      <c r="N72" s="65"/>
      <c r="O72" s="17"/>
      <c r="P72" s="30" t="e">
        <f>O72*#REF!</f>
        <v>#REF!</v>
      </c>
      <c r="Q72" s="430"/>
      <c r="R72" s="431"/>
    </row>
    <row r="73" spans="3:18" ht="21" hidden="1" customHeight="1">
      <c r="C73" s="19">
        <v>2</v>
      </c>
      <c r="D73" s="13"/>
      <c r="E73" s="63"/>
      <c r="F73" s="64"/>
      <c r="G73" s="63"/>
      <c r="H73" s="63"/>
      <c r="I73" s="65"/>
      <c r="J73" s="65"/>
      <c r="K73" s="65"/>
      <c r="L73" s="65"/>
      <c r="M73" s="65"/>
      <c r="N73" s="65"/>
      <c r="O73" s="17"/>
      <c r="P73" s="30" t="e">
        <f>O73*#REF!</f>
        <v>#REF!</v>
      </c>
      <c r="Q73" s="430"/>
      <c r="R73" s="431"/>
    </row>
    <row r="74" spans="3:18" ht="21" hidden="1" customHeight="1">
      <c r="C74" s="19">
        <v>3</v>
      </c>
      <c r="D74" s="13"/>
      <c r="E74" s="63"/>
      <c r="F74" s="64"/>
      <c r="G74" s="63"/>
      <c r="H74" s="63"/>
      <c r="I74" s="65"/>
      <c r="J74" s="65"/>
      <c r="K74" s="65"/>
      <c r="L74" s="65"/>
      <c r="M74" s="65"/>
      <c r="N74" s="65"/>
      <c r="O74" s="17"/>
      <c r="P74" s="30" t="e">
        <f>O74*#REF!</f>
        <v>#REF!</v>
      </c>
      <c r="Q74" s="430"/>
      <c r="R74" s="431"/>
    </row>
    <row r="75" spans="3:18" ht="21" hidden="1" customHeight="1">
      <c r="C75" s="19">
        <v>4</v>
      </c>
      <c r="D75" s="13"/>
      <c r="E75" s="63"/>
      <c r="F75" s="64"/>
      <c r="G75" s="63"/>
      <c r="H75" s="63"/>
      <c r="I75" s="65"/>
      <c r="J75" s="65"/>
      <c r="K75" s="65"/>
      <c r="L75" s="65"/>
      <c r="M75" s="65"/>
      <c r="N75" s="65"/>
      <c r="O75" s="17"/>
      <c r="P75" s="30" t="e">
        <f>O75*#REF!</f>
        <v>#REF!</v>
      </c>
      <c r="Q75" s="430"/>
      <c r="R75" s="431"/>
    </row>
    <row r="76" spans="3:18" ht="21" hidden="1" customHeight="1">
      <c r="C76" s="24">
        <v>5</v>
      </c>
      <c r="D76" s="16"/>
      <c r="E76" s="66"/>
      <c r="F76" s="67"/>
      <c r="G76" s="66"/>
      <c r="H76" s="66"/>
      <c r="I76" s="68"/>
      <c r="J76" s="68"/>
      <c r="K76" s="68"/>
      <c r="L76" s="68"/>
      <c r="M76" s="68"/>
      <c r="N76" s="68"/>
      <c r="O76" s="18"/>
      <c r="P76" s="31" t="e">
        <f>O76*#REF!</f>
        <v>#REF!</v>
      </c>
      <c r="Q76" s="461"/>
      <c r="R76" s="462"/>
    </row>
    <row r="77" spans="3:18" ht="21" hidden="1" customHeight="1">
      <c r="C77" s="457" t="s">
        <v>22</v>
      </c>
      <c r="D77" s="458"/>
      <c r="E77" s="458"/>
      <c r="F77" s="458"/>
      <c r="G77" s="458"/>
      <c r="H77" s="75"/>
      <c r="I77" s="44"/>
      <c r="J77" s="44"/>
      <c r="K77" s="44"/>
      <c r="L77" s="44"/>
      <c r="M77" s="44"/>
      <c r="N77" s="44"/>
      <c r="O77" s="28"/>
      <c r="P77" s="38" t="e">
        <f>SUM(P72:P76)</f>
        <v>#REF!</v>
      </c>
      <c r="Q77" s="459"/>
      <c r="R77" s="460"/>
    </row>
    <row r="78" spans="3:18" s="15" customFormat="1" ht="21" hidden="1" customHeight="1">
      <c r="C78" s="35" t="s">
        <v>13</v>
      </c>
      <c r="D78" s="36" t="s">
        <v>15</v>
      </c>
      <c r="E78" s="60" t="s">
        <v>30</v>
      </c>
      <c r="F78" s="61"/>
      <c r="G78" s="60" t="s">
        <v>30</v>
      </c>
      <c r="H78" s="60" t="s">
        <v>30</v>
      </c>
      <c r="I78" s="62"/>
      <c r="J78" s="62"/>
      <c r="K78" s="62"/>
      <c r="L78" s="62"/>
      <c r="M78" s="62"/>
      <c r="N78" s="62"/>
      <c r="O78" s="37" t="s">
        <v>23</v>
      </c>
      <c r="P78" s="37" t="s">
        <v>24</v>
      </c>
      <c r="Q78" s="465" t="s">
        <v>19</v>
      </c>
      <c r="R78" s="466"/>
    </row>
    <row r="79" spans="3:18" ht="21" hidden="1" customHeight="1">
      <c r="C79" s="19">
        <v>1</v>
      </c>
      <c r="D79" s="13"/>
      <c r="E79" s="63"/>
      <c r="F79" s="64"/>
      <c r="G79" s="63"/>
      <c r="H79" s="63"/>
      <c r="I79" s="65"/>
      <c r="J79" s="65"/>
      <c r="K79" s="65"/>
      <c r="L79" s="65"/>
      <c r="M79" s="65"/>
      <c r="N79" s="65"/>
      <c r="O79" s="17"/>
      <c r="P79" s="30" t="e">
        <f>O79*#REF!</f>
        <v>#REF!</v>
      </c>
      <c r="Q79" s="430"/>
      <c r="R79" s="431"/>
    </row>
    <row r="80" spans="3:18" ht="21" hidden="1" customHeight="1">
      <c r="C80" s="19">
        <v>2</v>
      </c>
      <c r="D80" s="13"/>
      <c r="E80" s="63"/>
      <c r="F80" s="64"/>
      <c r="G80" s="63"/>
      <c r="H80" s="63"/>
      <c r="I80" s="65"/>
      <c r="J80" s="65"/>
      <c r="K80" s="65"/>
      <c r="L80" s="65"/>
      <c r="M80" s="65"/>
      <c r="N80" s="65"/>
      <c r="O80" s="17"/>
      <c r="P80" s="30" t="e">
        <f>O80*#REF!</f>
        <v>#REF!</v>
      </c>
      <c r="Q80" s="430"/>
      <c r="R80" s="431"/>
    </row>
    <row r="81" spans="3:18" ht="21" hidden="1" customHeight="1">
      <c r="C81" s="19">
        <v>3</v>
      </c>
      <c r="D81" s="13"/>
      <c r="E81" s="63"/>
      <c r="F81" s="64"/>
      <c r="G81" s="63"/>
      <c r="H81" s="63"/>
      <c r="I81" s="65"/>
      <c r="J81" s="65"/>
      <c r="K81" s="65"/>
      <c r="L81" s="65"/>
      <c r="M81" s="65"/>
      <c r="N81" s="65"/>
      <c r="O81" s="17"/>
      <c r="P81" s="30" t="e">
        <f>O81*#REF!</f>
        <v>#REF!</v>
      </c>
      <c r="Q81" s="430"/>
      <c r="R81" s="431"/>
    </row>
    <row r="82" spans="3:18" ht="21" hidden="1" customHeight="1">
      <c r="C82" s="19">
        <v>4</v>
      </c>
      <c r="D82" s="13"/>
      <c r="E82" s="63"/>
      <c r="F82" s="64"/>
      <c r="G82" s="63"/>
      <c r="H82" s="63"/>
      <c r="I82" s="65"/>
      <c r="J82" s="65"/>
      <c r="K82" s="65"/>
      <c r="L82" s="65"/>
      <c r="M82" s="65"/>
      <c r="N82" s="65"/>
      <c r="O82" s="17"/>
      <c r="P82" s="30" t="e">
        <f>O82*#REF!</f>
        <v>#REF!</v>
      </c>
      <c r="Q82" s="430"/>
      <c r="R82" s="431"/>
    </row>
    <row r="83" spans="3:18" ht="21" hidden="1" customHeight="1">
      <c r="C83" s="24">
        <v>5</v>
      </c>
      <c r="D83" s="16"/>
      <c r="E83" s="66"/>
      <c r="F83" s="67"/>
      <c r="G83" s="66"/>
      <c r="H83" s="66"/>
      <c r="I83" s="68"/>
      <c r="J83" s="68"/>
      <c r="K83" s="68"/>
      <c r="L83" s="68"/>
      <c r="M83" s="68"/>
      <c r="N83" s="68"/>
      <c r="O83" s="18"/>
      <c r="P83" s="31" t="e">
        <f>O83*#REF!</f>
        <v>#REF!</v>
      </c>
      <c r="Q83" s="461"/>
      <c r="R83" s="462"/>
    </row>
    <row r="84" spans="3:18" ht="21" hidden="1" customHeight="1">
      <c r="C84" s="457" t="s">
        <v>26</v>
      </c>
      <c r="D84" s="458"/>
      <c r="E84" s="458"/>
      <c r="F84" s="458"/>
      <c r="G84" s="458"/>
      <c r="H84" s="75"/>
      <c r="I84" s="44"/>
      <c r="J84" s="44"/>
      <c r="K84" s="44"/>
      <c r="L84" s="44"/>
      <c r="M84" s="44"/>
      <c r="N84" s="44"/>
      <c r="O84" s="28"/>
      <c r="P84" s="38" t="e">
        <f>SUM(P79:P83)</f>
        <v>#REF!</v>
      </c>
      <c r="Q84" s="459"/>
      <c r="R84" s="460"/>
    </row>
    <row r="85" spans="3:18" s="15" customFormat="1" ht="21" hidden="1" customHeight="1">
      <c r="C85" s="35" t="s">
        <v>13</v>
      </c>
      <c r="D85" s="36" t="s">
        <v>15</v>
      </c>
      <c r="E85" s="60" t="s">
        <v>30</v>
      </c>
      <c r="F85" s="61"/>
      <c r="G85" s="60" t="s">
        <v>30</v>
      </c>
      <c r="H85" s="60" t="s">
        <v>30</v>
      </c>
      <c r="I85" s="62"/>
      <c r="J85" s="62"/>
      <c r="K85" s="62"/>
      <c r="L85" s="62"/>
      <c r="M85" s="62"/>
      <c r="N85" s="62"/>
      <c r="O85" s="37" t="s">
        <v>23</v>
      </c>
      <c r="P85" s="37" t="s">
        <v>24</v>
      </c>
      <c r="Q85" s="465" t="s">
        <v>19</v>
      </c>
      <c r="R85" s="466"/>
    </row>
    <row r="86" spans="3:18" ht="21" hidden="1" customHeight="1">
      <c r="C86" s="19">
        <v>1</v>
      </c>
      <c r="D86" s="13"/>
      <c r="E86" s="63"/>
      <c r="F86" s="64"/>
      <c r="G86" s="63"/>
      <c r="H86" s="63"/>
      <c r="I86" s="65"/>
      <c r="J86" s="65"/>
      <c r="K86" s="65"/>
      <c r="L86" s="65"/>
      <c r="M86" s="65"/>
      <c r="N86" s="65"/>
      <c r="O86" s="17"/>
      <c r="P86" s="30" t="e">
        <f>O86*#REF!</f>
        <v>#REF!</v>
      </c>
      <c r="Q86" s="430"/>
      <c r="R86" s="431"/>
    </row>
    <row r="87" spans="3:18" ht="21" hidden="1" customHeight="1">
      <c r="C87" s="19">
        <v>2</v>
      </c>
      <c r="D87" s="13"/>
      <c r="E87" s="63"/>
      <c r="F87" s="64"/>
      <c r="G87" s="63"/>
      <c r="H87" s="63"/>
      <c r="I87" s="65"/>
      <c r="J87" s="65"/>
      <c r="K87" s="65"/>
      <c r="L87" s="65"/>
      <c r="M87" s="65"/>
      <c r="N87" s="65"/>
      <c r="O87" s="17"/>
      <c r="P87" s="30" t="e">
        <f>O87*#REF!</f>
        <v>#REF!</v>
      </c>
      <c r="Q87" s="430"/>
      <c r="R87" s="431"/>
    </row>
    <row r="88" spans="3:18" ht="21" hidden="1" customHeight="1">
      <c r="C88" s="19">
        <v>3</v>
      </c>
      <c r="D88" s="13"/>
      <c r="E88" s="63"/>
      <c r="F88" s="64"/>
      <c r="G88" s="63"/>
      <c r="H88" s="63"/>
      <c r="I88" s="65"/>
      <c r="J88" s="65"/>
      <c r="K88" s="65"/>
      <c r="L88" s="65"/>
      <c r="M88" s="65"/>
      <c r="N88" s="65"/>
      <c r="O88" s="17"/>
      <c r="P88" s="30" t="e">
        <f>O88*#REF!</f>
        <v>#REF!</v>
      </c>
      <c r="Q88" s="430"/>
      <c r="R88" s="431"/>
    </row>
    <row r="89" spans="3:18" ht="21" hidden="1" customHeight="1">
      <c r="C89" s="19">
        <v>4</v>
      </c>
      <c r="D89" s="13"/>
      <c r="E89" s="63"/>
      <c r="F89" s="64"/>
      <c r="G89" s="63"/>
      <c r="H89" s="63"/>
      <c r="I89" s="65"/>
      <c r="J89" s="65"/>
      <c r="K89" s="65"/>
      <c r="L89" s="65"/>
      <c r="M89" s="65"/>
      <c r="N89" s="65"/>
      <c r="O89" s="17"/>
      <c r="P89" s="30" t="e">
        <f>O89*#REF!</f>
        <v>#REF!</v>
      </c>
      <c r="Q89" s="430"/>
      <c r="R89" s="431"/>
    </row>
    <row r="90" spans="3:18" ht="21" hidden="1" customHeight="1">
      <c r="C90" s="24">
        <v>5</v>
      </c>
      <c r="D90" s="16"/>
      <c r="E90" s="66"/>
      <c r="F90" s="67"/>
      <c r="G90" s="66"/>
      <c r="H90" s="66"/>
      <c r="I90" s="68"/>
      <c r="J90" s="68"/>
      <c r="K90" s="68"/>
      <c r="L90" s="68"/>
      <c r="M90" s="68"/>
      <c r="N90" s="68"/>
      <c r="O90" s="18"/>
      <c r="P90" s="31" t="e">
        <f>O90*#REF!</f>
        <v>#REF!</v>
      </c>
      <c r="Q90" s="461"/>
      <c r="R90" s="462"/>
    </row>
    <row r="91" spans="3:18" ht="21" hidden="1" customHeight="1">
      <c r="C91" s="457" t="s">
        <v>27</v>
      </c>
      <c r="D91" s="458"/>
      <c r="E91" s="458"/>
      <c r="F91" s="458"/>
      <c r="G91" s="458"/>
      <c r="H91" s="75"/>
      <c r="I91" s="44"/>
      <c r="J91" s="44"/>
      <c r="K91" s="44"/>
      <c r="L91" s="44"/>
      <c r="M91" s="44"/>
      <c r="N91" s="44"/>
      <c r="O91" s="28"/>
      <c r="P91" s="38" t="e">
        <f>SUM(P86:P90)</f>
        <v>#REF!</v>
      </c>
      <c r="Q91" s="459"/>
      <c r="R91" s="460"/>
    </row>
    <row r="92" spans="3:18" s="15" customFormat="1" ht="21" hidden="1" customHeight="1">
      <c r="C92" s="35" t="s">
        <v>13</v>
      </c>
      <c r="D92" s="36" t="s">
        <v>15</v>
      </c>
      <c r="E92" s="60" t="s">
        <v>30</v>
      </c>
      <c r="F92" s="61"/>
      <c r="G92" s="60" t="s">
        <v>30</v>
      </c>
      <c r="H92" s="60" t="s">
        <v>30</v>
      </c>
      <c r="I92" s="62"/>
      <c r="J92" s="62"/>
      <c r="K92" s="62"/>
      <c r="L92" s="62"/>
      <c r="M92" s="62"/>
      <c r="N92" s="62"/>
      <c r="O92" s="37" t="s">
        <v>23</v>
      </c>
      <c r="P92" s="37" t="s">
        <v>24</v>
      </c>
      <c r="Q92" s="465" t="s">
        <v>19</v>
      </c>
      <c r="R92" s="466"/>
    </row>
    <row r="93" spans="3:18" ht="21" hidden="1" customHeight="1">
      <c r="C93" s="19">
        <v>1</v>
      </c>
      <c r="D93" s="13"/>
      <c r="E93" s="63"/>
      <c r="F93" s="64"/>
      <c r="G93" s="63"/>
      <c r="H93" s="63"/>
      <c r="I93" s="65"/>
      <c r="J93" s="65"/>
      <c r="K93" s="65"/>
      <c r="L93" s="65"/>
      <c r="M93" s="65"/>
      <c r="N93" s="65"/>
      <c r="O93" s="17"/>
      <c r="P93" s="30" t="e">
        <f>O93*#REF!</f>
        <v>#REF!</v>
      </c>
      <c r="Q93" s="430"/>
      <c r="R93" s="431"/>
    </row>
    <row r="94" spans="3:18" ht="21" hidden="1" customHeight="1">
      <c r="C94" s="19">
        <v>2</v>
      </c>
      <c r="D94" s="13"/>
      <c r="E94" s="63"/>
      <c r="F94" s="64"/>
      <c r="G94" s="63"/>
      <c r="H94" s="63"/>
      <c r="I94" s="65"/>
      <c r="J94" s="65"/>
      <c r="K94" s="65"/>
      <c r="L94" s="65"/>
      <c r="M94" s="65"/>
      <c r="N94" s="65"/>
      <c r="O94" s="17"/>
      <c r="P94" s="30" t="e">
        <f>O94*#REF!</f>
        <v>#REF!</v>
      </c>
      <c r="Q94" s="430"/>
      <c r="R94" s="431"/>
    </row>
    <row r="95" spans="3:18" ht="21" hidden="1" customHeight="1">
      <c r="C95" s="19">
        <v>3</v>
      </c>
      <c r="D95" s="13"/>
      <c r="E95" s="63"/>
      <c r="F95" s="64"/>
      <c r="G95" s="63"/>
      <c r="H95" s="63"/>
      <c r="I95" s="65"/>
      <c r="J95" s="65"/>
      <c r="K95" s="65"/>
      <c r="L95" s="65"/>
      <c r="M95" s="65"/>
      <c r="N95" s="65"/>
      <c r="O95" s="17"/>
      <c r="P95" s="30" t="e">
        <f>O95*#REF!</f>
        <v>#REF!</v>
      </c>
      <c r="Q95" s="430"/>
      <c r="R95" s="431"/>
    </row>
    <row r="96" spans="3:18" ht="21" hidden="1" customHeight="1">
      <c r="C96" s="19">
        <v>4</v>
      </c>
      <c r="D96" s="13"/>
      <c r="E96" s="63"/>
      <c r="F96" s="64"/>
      <c r="G96" s="63"/>
      <c r="H96" s="63"/>
      <c r="I96" s="65"/>
      <c r="J96" s="65"/>
      <c r="K96" s="65"/>
      <c r="L96" s="65"/>
      <c r="M96" s="65"/>
      <c r="N96" s="65"/>
      <c r="O96" s="17"/>
      <c r="P96" s="30" t="e">
        <f>O96*#REF!</f>
        <v>#REF!</v>
      </c>
      <c r="Q96" s="430"/>
      <c r="R96" s="431"/>
    </row>
    <row r="97" spans="1:18" ht="21" hidden="1" customHeight="1">
      <c r="C97" s="24">
        <v>5</v>
      </c>
      <c r="D97" s="13"/>
      <c r="E97" s="66"/>
      <c r="F97" s="67"/>
      <c r="G97" s="66"/>
      <c r="H97" s="66"/>
      <c r="I97" s="68"/>
      <c r="J97" s="68"/>
      <c r="K97" s="68"/>
      <c r="L97" s="68"/>
      <c r="M97" s="68"/>
      <c r="N97" s="68"/>
      <c r="O97" s="18"/>
      <c r="P97" s="31" t="e">
        <f>O97*#REF!</f>
        <v>#REF!</v>
      </c>
      <c r="Q97" s="461"/>
      <c r="R97" s="462"/>
    </row>
    <row r="98" spans="1:18" ht="21" hidden="1" customHeight="1">
      <c r="C98" s="478" t="s">
        <v>28</v>
      </c>
      <c r="D98" s="479"/>
      <c r="E98" s="479"/>
      <c r="F98" s="479"/>
      <c r="G98" s="479"/>
      <c r="H98" s="76"/>
      <c r="I98" s="45"/>
      <c r="J98" s="45"/>
      <c r="K98" s="45"/>
      <c r="L98" s="45"/>
      <c r="M98" s="45"/>
      <c r="N98" s="45"/>
      <c r="O98" s="29"/>
      <c r="P98" s="40" t="e">
        <f>SUM(P93:P97)</f>
        <v>#REF!</v>
      </c>
      <c r="Q98" s="480"/>
      <c r="R98" s="481"/>
    </row>
    <row r="99" spans="1:18" ht="42" hidden="1" customHeight="1">
      <c r="A99" s="469" t="s">
        <v>29</v>
      </c>
      <c r="B99" s="470"/>
      <c r="C99" s="471"/>
      <c r="D99" s="471"/>
      <c r="E99" s="471"/>
      <c r="F99" s="471"/>
      <c r="G99" s="471"/>
      <c r="H99" s="56"/>
      <c r="I99" s="71"/>
      <c r="J99" s="71"/>
      <c r="K99" s="71"/>
      <c r="L99" s="71"/>
      <c r="M99" s="71"/>
      <c r="N99" s="71"/>
      <c r="O99" s="20"/>
      <c r="P99" s="21" t="e">
        <f>ROUNDDOWN(SUM(I25,P63,P70,P77,P84,P91,P98),-3)</f>
        <v>#REF!</v>
      </c>
      <c r="Q99" s="472"/>
      <c r="R99" s="473"/>
    </row>
    <row r="100" spans="1:18" ht="60.75" hidden="1" customHeight="1">
      <c r="A100" s="474" t="s">
        <v>31</v>
      </c>
      <c r="B100" s="475"/>
      <c r="C100" s="475"/>
      <c r="D100" s="475"/>
      <c r="E100" s="475"/>
      <c r="F100" s="475"/>
      <c r="G100" s="475"/>
      <c r="H100" s="57"/>
      <c r="I100" s="70"/>
      <c r="J100" s="70"/>
      <c r="K100" s="70"/>
      <c r="L100" s="70"/>
      <c r="M100" s="70"/>
      <c r="N100" s="70"/>
      <c r="O100" s="22"/>
      <c r="P100" s="23" t="e">
        <f>MIN(P99,500000)</f>
        <v>#REF!</v>
      </c>
      <c r="Q100" s="476"/>
      <c r="R100" s="477"/>
    </row>
    <row r="101" spans="1:18" hidden="1"/>
    <row r="102" spans="1:18" hidden="1"/>
    <row r="103" spans="1:18" ht="27" customHeight="1">
      <c r="A103" s="77" t="s">
        <v>39</v>
      </c>
      <c r="B103" s="77"/>
      <c r="C103" s="59"/>
      <c r="D103" s="59"/>
      <c r="E103" s="59"/>
      <c r="F103" s="59"/>
      <c r="G103" s="59"/>
      <c r="H103" s="59"/>
      <c r="I103" s="9"/>
      <c r="J103" s="9"/>
      <c r="K103" s="9"/>
      <c r="L103" s="9"/>
      <c r="M103" s="9"/>
      <c r="N103" s="9"/>
    </row>
    <row r="104" spans="1:18" ht="11.25" customHeight="1">
      <c r="A104" s="59"/>
      <c r="B104" s="59"/>
      <c r="C104" s="59"/>
      <c r="D104" s="59"/>
      <c r="E104" s="59"/>
      <c r="F104" s="59"/>
      <c r="G104" s="59"/>
      <c r="H104" s="59"/>
      <c r="I104" s="9"/>
      <c r="J104" s="9"/>
      <c r="K104" s="9"/>
      <c r="L104" s="9"/>
      <c r="M104" s="9"/>
      <c r="N104" s="9"/>
    </row>
    <row r="105" spans="1:18" ht="34.5" customHeight="1">
      <c r="A105" s="346" t="s">
        <v>36</v>
      </c>
      <c r="B105" s="346"/>
      <c r="C105" s="346"/>
      <c r="D105" s="346"/>
      <c r="E105" s="346"/>
      <c r="F105" s="346"/>
      <c r="G105" s="346"/>
      <c r="H105" s="346"/>
      <c r="I105" s="346"/>
      <c r="J105" s="346"/>
      <c r="K105" s="346"/>
      <c r="L105" s="346"/>
      <c r="M105" s="346"/>
      <c r="N105" s="346"/>
      <c r="O105" s="346"/>
      <c r="P105" s="84"/>
      <c r="Q105" s="84"/>
    </row>
    <row r="106" spans="1:18" ht="6.75" customHeight="1" thickBot="1"/>
    <row r="107" spans="1:18" ht="15.95" customHeight="1" thickBot="1">
      <c r="A107" s="41"/>
      <c r="C107" s="8" t="s">
        <v>72</v>
      </c>
    </row>
    <row r="108" spans="1:18" ht="15.95" customHeight="1">
      <c r="C108" s="8" t="s">
        <v>73</v>
      </c>
    </row>
    <row r="109" spans="1:18" ht="15.95" customHeight="1" thickBot="1"/>
    <row r="110" spans="1:18" ht="15.95" customHeight="1" thickBot="1">
      <c r="A110" s="41"/>
      <c r="C110" s="8" t="s">
        <v>46</v>
      </c>
    </row>
    <row r="111" spans="1:18" ht="15.95" customHeight="1" thickBot="1"/>
    <row r="112" spans="1:18" ht="15.95" customHeight="1" thickBot="1">
      <c r="A112" s="41"/>
      <c r="B112" s="79"/>
      <c r="C112" s="8" t="s">
        <v>51</v>
      </c>
    </row>
    <row r="113" spans="1:3" ht="15.95" customHeight="1">
      <c r="A113" s="79"/>
      <c r="B113" s="79"/>
      <c r="C113" s="8" t="s">
        <v>37</v>
      </c>
    </row>
    <row r="114" spans="1:3" ht="15.95" customHeight="1" thickBot="1"/>
    <row r="115" spans="1:3" ht="15.95" customHeight="1" thickBot="1">
      <c r="A115" s="41"/>
      <c r="C115" s="8" t="s">
        <v>38</v>
      </c>
    </row>
    <row r="116" spans="1:3" ht="15.95" customHeight="1">
      <c r="C116" s="8" t="s">
        <v>138</v>
      </c>
    </row>
    <row r="117" spans="1:3" ht="15.95" customHeight="1">
      <c r="C117" s="8" t="s">
        <v>139</v>
      </c>
    </row>
    <row r="118" spans="1:3" ht="15.95" customHeight="1"/>
    <row r="119" spans="1:3" ht="9" customHeight="1"/>
  </sheetData>
  <mergeCells count="145">
    <mergeCell ref="A99:G99"/>
    <mergeCell ref="Q99:R99"/>
    <mergeCell ref="A100:G100"/>
    <mergeCell ref="Q100:R100"/>
    <mergeCell ref="A105:O105"/>
    <mergeCell ref="Q94:R94"/>
    <mergeCell ref="Q95:R95"/>
    <mergeCell ref="Q96:R96"/>
    <mergeCell ref="Q97:R97"/>
    <mergeCell ref="C98:G98"/>
    <mergeCell ref="Q98:R98"/>
    <mergeCell ref="Q89:R89"/>
    <mergeCell ref="Q90:R90"/>
    <mergeCell ref="C91:G91"/>
    <mergeCell ref="Q91:R91"/>
    <mergeCell ref="Q92:R92"/>
    <mergeCell ref="Q93:R93"/>
    <mergeCell ref="C84:G84"/>
    <mergeCell ref="Q84:R84"/>
    <mergeCell ref="Q85:R85"/>
    <mergeCell ref="Q86:R86"/>
    <mergeCell ref="Q87:R87"/>
    <mergeCell ref="Q88:R88"/>
    <mergeCell ref="Q78:R78"/>
    <mergeCell ref="Q79:R79"/>
    <mergeCell ref="Q80:R80"/>
    <mergeCell ref="Q81:R81"/>
    <mergeCell ref="Q82:R82"/>
    <mergeCell ref="Q83:R83"/>
    <mergeCell ref="Q73:R73"/>
    <mergeCell ref="Q74:R74"/>
    <mergeCell ref="Q75:R75"/>
    <mergeCell ref="Q76:R76"/>
    <mergeCell ref="C77:G77"/>
    <mergeCell ref="Q77:R77"/>
    <mergeCell ref="Q68:R68"/>
    <mergeCell ref="Q69:R69"/>
    <mergeCell ref="C70:G70"/>
    <mergeCell ref="Q70:R70"/>
    <mergeCell ref="Q71:R71"/>
    <mergeCell ref="Q72:R72"/>
    <mergeCell ref="C63:G63"/>
    <mergeCell ref="Q63:R63"/>
    <mergeCell ref="Q64:R64"/>
    <mergeCell ref="Q65:R65"/>
    <mergeCell ref="Q66:R66"/>
    <mergeCell ref="Q67:R67"/>
    <mergeCell ref="Q57:R57"/>
    <mergeCell ref="Q58:R58"/>
    <mergeCell ref="Q59:R59"/>
    <mergeCell ref="Q60:R60"/>
    <mergeCell ref="Q61:R61"/>
    <mergeCell ref="Q62:R62"/>
    <mergeCell ref="I49:K50"/>
    <mergeCell ref="F51:F52"/>
    <mergeCell ref="G51:G52"/>
    <mergeCell ref="H51:H52"/>
    <mergeCell ref="I51:K52"/>
    <mergeCell ref="L51:O52"/>
    <mergeCell ref="L15:O50"/>
    <mergeCell ref="C37:C38"/>
    <mergeCell ref="D37:D38"/>
    <mergeCell ref="E37:E38"/>
    <mergeCell ref="F37:F38"/>
    <mergeCell ref="G37:G38"/>
    <mergeCell ref="H37:H38"/>
    <mergeCell ref="C49:C50"/>
    <mergeCell ref="D49:D50"/>
    <mergeCell ref="E49:E50"/>
    <mergeCell ref="F49:F50"/>
    <mergeCell ref="G49:G50"/>
    <mergeCell ref="H49:H50"/>
    <mergeCell ref="D41:D42"/>
    <mergeCell ref="C43:C44"/>
    <mergeCell ref="D43:D44"/>
    <mergeCell ref="C45:C46"/>
    <mergeCell ref="D45:D46"/>
    <mergeCell ref="C47:C48"/>
    <mergeCell ref="D47:D48"/>
    <mergeCell ref="B39:B50"/>
    <mergeCell ref="C39:C40"/>
    <mergeCell ref="D39:D40"/>
    <mergeCell ref="E39:E48"/>
    <mergeCell ref="F39:F48"/>
    <mergeCell ref="G39:G48"/>
    <mergeCell ref="H39:H48"/>
    <mergeCell ref="I39:K48"/>
    <mergeCell ref="C41:C42"/>
    <mergeCell ref="C19:C20"/>
    <mergeCell ref="D19:D20"/>
    <mergeCell ref="C21:C22"/>
    <mergeCell ref="D21:D22"/>
    <mergeCell ref="G25:G26"/>
    <mergeCell ref="H25:H26"/>
    <mergeCell ref="I25:K26"/>
    <mergeCell ref="B27:B38"/>
    <mergeCell ref="C27:C28"/>
    <mergeCell ref="D27:D28"/>
    <mergeCell ref="E27:E36"/>
    <mergeCell ref="F27:F36"/>
    <mergeCell ref="G27:G36"/>
    <mergeCell ref="H27:H36"/>
    <mergeCell ref="I27:K36"/>
    <mergeCell ref="C29:C30"/>
    <mergeCell ref="D29:D30"/>
    <mergeCell ref="C31:C32"/>
    <mergeCell ref="D31:D32"/>
    <mergeCell ref="C33:C34"/>
    <mergeCell ref="D33:D34"/>
    <mergeCell ref="C35:C36"/>
    <mergeCell ref="D35:D36"/>
    <mergeCell ref="I37:K38"/>
    <mergeCell ref="I14:K14"/>
    <mergeCell ref="L14:O14"/>
    <mergeCell ref="B15:B26"/>
    <mergeCell ref="C15:C16"/>
    <mergeCell ref="D15:D16"/>
    <mergeCell ref="E15:E24"/>
    <mergeCell ref="F15:F24"/>
    <mergeCell ref="B12:B14"/>
    <mergeCell ref="C12:C14"/>
    <mergeCell ref="D12:D14"/>
    <mergeCell ref="E12:E13"/>
    <mergeCell ref="F12:F13"/>
    <mergeCell ref="G12:G13"/>
    <mergeCell ref="C23:C24"/>
    <mergeCell ref="D23:D24"/>
    <mergeCell ref="C25:C26"/>
    <mergeCell ref="D25:D26"/>
    <mergeCell ref="E25:E26"/>
    <mergeCell ref="F25:F26"/>
    <mergeCell ref="G15:G24"/>
    <mergeCell ref="H15:H24"/>
    <mergeCell ref="I15:K24"/>
    <mergeCell ref="C17:C18"/>
    <mergeCell ref="D17:D18"/>
    <mergeCell ref="A3:E4"/>
    <mergeCell ref="H3:H4"/>
    <mergeCell ref="I3:O4"/>
    <mergeCell ref="A8:O8"/>
    <mergeCell ref="B9:C9"/>
    <mergeCell ref="B10:C10"/>
    <mergeCell ref="H12:H13"/>
    <mergeCell ref="I12:K13"/>
    <mergeCell ref="L12:O13"/>
  </mergeCells>
  <phoneticPr fontId="3"/>
  <printOptions horizontalCentered="1"/>
  <pageMargins left="0.19685039370078741" right="0.19685039370078741" top="0.39370078740157483" bottom="0" header="0.11811023622047245" footer="0.19685039370078741"/>
  <pageSetup paperSize="9" scale="80" firstPageNumber="15" orientation="portrait" useFirstPageNumber="1" r:id="rId1"/>
  <headerFooter scaleWithDoc="0"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19E81-B470-4568-9F94-2D248941A17F}">
  <sheetPr>
    <tabColor theme="9" tint="0.39997558519241921"/>
  </sheetPr>
  <dimension ref="A1:S104"/>
  <sheetViews>
    <sheetView view="pageBreakPreview" zoomScale="90" zoomScaleNormal="100" zoomScaleSheetLayoutView="90" workbookViewId="0"/>
  </sheetViews>
  <sheetFormatPr defaultColWidth="8.7265625" defaultRowHeight="13.5"/>
  <cols>
    <col min="1" max="1" width="1.90625" style="8" customWidth="1"/>
    <col min="2" max="2" width="2.6328125" style="8" customWidth="1"/>
    <col min="3" max="4" width="8.6328125" style="8" customWidth="1"/>
    <col min="5" max="5" width="5.6328125" style="8" customWidth="1"/>
    <col min="6" max="7" width="8.6328125" style="8" customWidth="1"/>
    <col min="8" max="8" width="9.1796875" style="8" customWidth="1"/>
    <col min="9" max="9" width="10.6328125" style="8" customWidth="1"/>
    <col min="10" max="16" width="2.81640625" style="8" customWidth="1"/>
    <col min="17" max="17" width="10.6328125" style="8" customWidth="1"/>
    <col min="18" max="18" width="7.36328125" style="8" customWidth="1"/>
    <col min="19" max="19" width="0.6328125" style="8" customWidth="1"/>
    <col min="20" max="16384" width="8.7265625" style="8"/>
  </cols>
  <sheetData>
    <row r="1" spans="1:18" s="1" customFormat="1" ht="18" customHeight="1"/>
    <row r="2" spans="1:18" ht="18.75" customHeight="1">
      <c r="A2" s="1"/>
      <c r="B2" s="1"/>
    </row>
    <row r="3" spans="1:18" ht="13.5" customHeight="1">
      <c r="A3" s="482" t="s">
        <v>155</v>
      </c>
      <c r="B3" s="483"/>
      <c r="C3" s="483"/>
      <c r="D3" s="483"/>
      <c r="E3" s="483"/>
      <c r="F3" s="484"/>
      <c r="G3"/>
      <c r="H3"/>
      <c r="I3" s="488" t="s">
        <v>25</v>
      </c>
      <c r="J3" s="342"/>
      <c r="K3" s="342"/>
      <c r="L3" s="342"/>
      <c r="M3" s="342"/>
      <c r="N3" s="342"/>
      <c r="O3" s="342"/>
      <c r="P3" s="343"/>
    </row>
    <row r="4" spans="1:18" ht="14.25" customHeight="1">
      <c r="A4" s="485"/>
      <c r="B4" s="486"/>
      <c r="C4" s="486"/>
      <c r="D4" s="486"/>
      <c r="E4" s="486"/>
      <c r="F4" s="487"/>
      <c r="G4"/>
      <c r="H4"/>
      <c r="I4" s="489"/>
      <c r="J4" s="344"/>
      <c r="K4" s="344"/>
      <c r="L4" s="344"/>
      <c r="M4" s="344"/>
      <c r="N4" s="344"/>
      <c r="O4" s="344"/>
      <c r="P4" s="345"/>
    </row>
    <row r="5" spans="1:18" ht="24" customHeight="1">
      <c r="C5" s="10"/>
      <c r="D5" s="10"/>
      <c r="E5" s="10"/>
      <c r="F5" s="9"/>
      <c r="G5" s="9"/>
      <c r="H5" s="9"/>
      <c r="I5" s="144" t="s">
        <v>135</v>
      </c>
      <c r="J5" s="145"/>
      <c r="K5" s="146"/>
      <c r="L5" s="146"/>
      <c r="M5" s="146"/>
      <c r="N5" s="146"/>
      <c r="O5" s="146"/>
      <c r="P5" s="161"/>
    </row>
    <row r="6" spans="1:18" ht="27" customHeight="1">
      <c r="A6" s="77" t="s">
        <v>35</v>
      </c>
      <c r="B6" s="77"/>
      <c r="C6" s="59"/>
      <c r="D6" s="59"/>
      <c r="E6" s="59"/>
      <c r="F6" s="59"/>
      <c r="G6" s="59"/>
      <c r="H6" s="59"/>
      <c r="I6" s="59"/>
      <c r="J6" s="9"/>
      <c r="K6" s="9"/>
      <c r="L6" s="9"/>
      <c r="M6" s="9"/>
      <c r="N6" s="9"/>
      <c r="O6" s="9"/>
    </row>
    <row r="7" spans="1:18" ht="11.25" customHeight="1">
      <c r="A7" s="59"/>
      <c r="B7" s="59"/>
      <c r="C7" s="59"/>
      <c r="D7" s="59"/>
      <c r="E7" s="59"/>
      <c r="F7" s="59"/>
      <c r="G7" s="59"/>
      <c r="H7" s="59"/>
      <c r="I7" s="59"/>
      <c r="J7" s="9"/>
      <c r="K7" s="9"/>
      <c r="L7" s="9"/>
      <c r="M7" s="9"/>
      <c r="N7" s="9"/>
      <c r="O7" s="9"/>
    </row>
    <row r="8" spans="1:18" ht="51" customHeight="1">
      <c r="A8" s="346" t="s">
        <v>57</v>
      </c>
      <c r="B8" s="346"/>
      <c r="C8" s="346"/>
      <c r="D8" s="346"/>
      <c r="E8" s="346"/>
      <c r="F8" s="346"/>
      <c r="G8" s="346"/>
      <c r="H8" s="346"/>
      <c r="I8" s="346"/>
      <c r="J8" s="346"/>
      <c r="K8" s="346"/>
      <c r="L8" s="346"/>
      <c r="M8" s="346"/>
      <c r="N8" s="346"/>
      <c r="O8" s="346"/>
      <c r="P8" s="346"/>
      <c r="Q8" s="84"/>
      <c r="R8" s="84"/>
    </row>
    <row r="9" spans="1:18" ht="20.100000000000001" customHeight="1">
      <c r="A9" s="59"/>
      <c r="B9" s="59"/>
      <c r="C9" s="347" t="s">
        <v>143</v>
      </c>
      <c r="D9" s="348"/>
      <c r="E9" s="157"/>
      <c r="F9" s="59"/>
      <c r="G9" s="59"/>
      <c r="H9" s="59"/>
      <c r="I9" s="59"/>
      <c r="R9" s="11"/>
    </row>
    <row r="10" spans="1:18" ht="20.100000000000001" customHeight="1">
      <c r="A10" s="59"/>
      <c r="B10" s="59"/>
      <c r="C10" s="347" t="s">
        <v>144</v>
      </c>
      <c r="D10" s="348"/>
      <c r="E10" s="157"/>
      <c r="F10" s="59"/>
      <c r="G10" s="59"/>
      <c r="H10" s="59"/>
      <c r="I10" s="59"/>
      <c r="R10" s="11"/>
    </row>
    <row r="11" spans="1:18" ht="20.100000000000001" customHeight="1" thickBot="1">
      <c r="A11" s="59"/>
      <c r="B11" s="59"/>
      <c r="C11" s="78"/>
      <c r="D11" s="78"/>
      <c r="E11" s="50"/>
      <c r="F11" s="50"/>
      <c r="G11" s="50"/>
      <c r="H11" s="50"/>
      <c r="I11" s="50"/>
      <c r="J11" s="11"/>
      <c r="K11" s="11"/>
      <c r="L11" s="11"/>
      <c r="M11" s="11"/>
      <c r="N11" s="11"/>
      <c r="O11" s="11"/>
      <c r="P11" s="11" t="s">
        <v>14</v>
      </c>
      <c r="R11" s="50"/>
    </row>
    <row r="12" spans="1:18" s="12" customFormat="1" ht="22.5" customHeight="1" thickTop="1">
      <c r="B12" s="509" t="s">
        <v>53</v>
      </c>
      <c r="C12" s="511" t="s">
        <v>69</v>
      </c>
      <c r="D12" s="514" t="s">
        <v>93</v>
      </c>
      <c r="E12" s="389" t="s">
        <v>92</v>
      </c>
      <c r="F12" s="389" t="s">
        <v>95</v>
      </c>
      <c r="G12" s="389" t="s">
        <v>98</v>
      </c>
      <c r="H12" s="490" t="s">
        <v>87</v>
      </c>
      <c r="I12" s="492" t="s">
        <v>99</v>
      </c>
      <c r="J12" s="494" t="s">
        <v>101</v>
      </c>
      <c r="K12" s="495"/>
      <c r="L12" s="495"/>
      <c r="M12" s="498" t="s">
        <v>61</v>
      </c>
      <c r="N12" s="499"/>
      <c r="O12" s="499"/>
      <c r="P12" s="500"/>
      <c r="Q12"/>
    </row>
    <row r="13" spans="1:18" s="12" customFormat="1" ht="24.95" customHeight="1">
      <c r="B13" s="510"/>
      <c r="C13" s="512"/>
      <c r="D13" s="515"/>
      <c r="E13" s="393"/>
      <c r="F13" s="390"/>
      <c r="G13" s="390"/>
      <c r="H13" s="491"/>
      <c r="I13" s="493"/>
      <c r="J13" s="496"/>
      <c r="K13" s="497"/>
      <c r="L13" s="497"/>
      <c r="M13" s="501"/>
      <c r="N13" s="502"/>
      <c r="O13" s="502"/>
      <c r="P13" s="503"/>
      <c r="Q13"/>
    </row>
    <row r="14" spans="1:18" s="12" customFormat="1" ht="20.100000000000001" customHeight="1" thickBot="1">
      <c r="B14" s="510"/>
      <c r="C14" s="513"/>
      <c r="D14" s="129" t="s">
        <v>91</v>
      </c>
      <c r="E14" s="130" t="s">
        <v>86</v>
      </c>
      <c r="F14" s="131" t="s">
        <v>94</v>
      </c>
      <c r="G14" s="132" t="s">
        <v>96</v>
      </c>
      <c r="H14" s="133" t="s">
        <v>97</v>
      </c>
      <c r="I14" s="134" t="s">
        <v>100</v>
      </c>
      <c r="J14" s="504" t="s">
        <v>102</v>
      </c>
      <c r="K14" s="505"/>
      <c r="L14" s="505"/>
      <c r="M14" s="506" t="s">
        <v>103</v>
      </c>
      <c r="N14" s="507"/>
      <c r="O14" s="507"/>
      <c r="P14" s="508"/>
      <c r="Q14"/>
    </row>
    <row r="15" spans="1:18" s="14" customFormat="1" ht="20.100000000000001" customHeight="1">
      <c r="B15" s="538" t="s">
        <v>54</v>
      </c>
      <c r="C15" s="539"/>
      <c r="D15" s="541"/>
      <c r="E15" s="542"/>
      <c r="F15" s="544" t="str">
        <f>IF(D15="","",ROUNDDOWN(D15/E15,0))</f>
        <v/>
      </c>
      <c r="G15" s="544">
        <f>IF(F15="",0,IF(F15&gt;100000,100000,IF(F15&lt;=30000,"3万円以下は対象外です",F15)))</f>
        <v>0</v>
      </c>
      <c r="H15" s="404">
        <v>-30000</v>
      </c>
      <c r="I15" s="517">
        <f>(G15+H15)*E15</f>
        <v>0</v>
      </c>
      <c r="J15" s="519"/>
      <c r="K15" s="520"/>
      <c r="L15" s="521"/>
      <c r="M15" s="525"/>
      <c r="N15" s="526"/>
      <c r="O15" s="526"/>
      <c r="P15" s="527"/>
      <c r="Q15"/>
    </row>
    <row r="16" spans="1:18" s="14" customFormat="1" ht="20.100000000000001" customHeight="1">
      <c r="B16" s="369"/>
      <c r="C16" s="540"/>
      <c r="D16" s="535"/>
      <c r="E16" s="543"/>
      <c r="F16" s="537"/>
      <c r="G16" s="545"/>
      <c r="H16" s="516"/>
      <c r="I16" s="518"/>
      <c r="J16" s="522"/>
      <c r="K16" s="523"/>
      <c r="L16" s="524"/>
      <c r="M16" s="528"/>
      <c r="N16" s="529"/>
      <c r="O16" s="529"/>
      <c r="P16" s="530"/>
      <c r="Q16"/>
    </row>
    <row r="17" spans="2:19" s="14" customFormat="1" ht="20.100000000000001" customHeight="1">
      <c r="B17" s="369" t="s">
        <v>55</v>
      </c>
      <c r="C17" s="534"/>
      <c r="D17" s="535"/>
      <c r="E17" s="536"/>
      <c r="F17" s="537" t="str">
        <f t="shared" ref="F17" si="0">IF(D17="","",ROUNDDOWN(D17/E17,0))</f>
        <v/>
      </c>
      <c r="G17" s="537">
        <f>IF(F17="",0,IF(F17&gt;100000,100000,IF(F17&lt;=30000,"3万円以下は対象外です",F17)))</f>
        <v>0</v>
      </c>
      <c r="H17" s="405">
        <v>-30000</v>
      </c>
      <c r="I17" s="546">
        <f t="shared" ref="I17" si="1">(G17+H17)*E17</f>
        <v>0</v>
      </c>
      <c r="J17" s="522"/>
      <c r="K17" s="523"/>
      <c r="L17" s="524"/>
      <c r="M17" s="528"/>
      <c r="N17" s="529"/>
      <c r="O17" s="529"/>
      <c r="P17" s="530"/>
      <c r="Q17"/>
    </row>
    <row r="18" spans="2:19" s="14" customFormat="1" ht="20.100000000000001" customHeight="1">
      <c r="B18" s="369"/>
      <c r="C18" s="534"/>
      <c r="D18" s="535"/>
      <c r="E18" s="536"/>
      <c r="F18" s="537"/>
      <c r="G18" s="537"/>
      <c r="H18" s="405"/>
      <c r="I18" s="546"/>
      <c r="J18" s="522"/>
      <c r="K18" s="523"/>
      <c r="L18" s="524"/>
      <c r="M18" s="528"/>
      <c r="N18" s="529"/>
      <c r="O18" s="529"/>
      <c r="P18" s="530"/>
      <c r="Q18"/>
    </row>
    <row r="19" spans="2:19" s="14" customFormat="1" ht="20.100000000000001" customHeight="1">
      <c r="B19" s="369" t="s">
        <v>56</v>
      </c>
      <c r="C19" s="548"/>
      <c r="D19" s="535"/>
      <c r="E19" s="549"/>
      <c r="F19" s="537" t="str">
        <f t="shared" ref="F19" si="2">IF(D19="","",ROUNDDOWN(D19/E19,0))</f>
        <v/>
      </c>
      <c r="G19" s="550">
        <f>IF(F19="",0,IF(F19&gt;100000,100000,IF(F19&lt;=30000,"3万円以下は対象外です",F19)))</f>
        <v>0</v>
      </c>
      <c r="H19" s="551">
        <v>-30000</v>
      </c>
      <c r="I19" s="546">
        <f t="shared" ref="I19" si="3">(G19+H19)*E19</f>
        <v>0</v>
      </c>
      <c r="J19" s="522"/>
      <c r="K19" s="523"/>
      <c r="L19" s="524"/>
      <c r="M19" s="528"/>
      <c r="N19" s="529"/>
      <c r="O19" s="529"/>
      <c r="P19" s="530"/>
      <c r="Q19"/>
    </row>
    <row r="20" spans="2:19" s="14" customFormat="1" ht="20.100000000000001" customHeight="1" thickBot="1">
      <c r="B20" s="547"/>
      <c r="C20" s="540"/>
      <c r="D20" s="535"/>
      <c r="E20" s="536"/>
      <c r="F20" s="537"/>
      <c r="G20" s="537"/>
      <c r="H20" s="405"/>
      <c r="I20" s="546"/>
      <c r="J20" s="552"/>
      <c r="K20" s="553"/>
      <c r="L20" s="554"/>
      <c r="M20" s="531"/>
      <c r="N20" s="532"/>
      <c r="O20" s="532"/>
      <c r="P20" s="533"/>
      <c r="Q20"/>
    </row>
    <row r="21" spans="2:19" ht="39.950000000000003" customHeight="1" thickBot="1">
      <c r="B21" s="555" t="s">
        <v>45</v>
      </c>
      <c r="C21" s="556"/>
      <c r="D21" s="85">
        <f>SUM(D15:D20)</f>
        <v>0</v>
      </c>
      <c r="E21" s="85">
        <f>SUM(E15:E20)</f>
        <v>0</v>
      </c>
      <c r="F21" s="89"/>
      <c r="G21" s="89"/>
      <c r="H21" s="89"/>
      <c r="I21" s="92">
        <f>SUM(I15:I20)</f>
        <v>0</v>
      </c>
      <c r="J21" s="557">
        <f>SUM(J15:L20)</f>
        <v>0</v>
      </c>
      <c r="K21" s="558"/>
      <c r="L21" s="558"/>
      <c r="M21" s="559">
        <f>ROUNDDOWN((I21-J21),-3)</f>
        <v>0</v>
      </c>
      <c r="N21" s="560"/>
      <c r="O21" s="560"/>
      <c r="P21" s="561"/>
      <c r="Q21" s="55"/>
      <c r="R21" s="54"/>
      <c r="S21" s="54"/>
    </row>
    <row r="22" spans="2:19" ht="21" customHeight="1">
      <c r="C22" s="80" t="s">
        <v>58</v>
      </c>
      <c r="D22" s="80"/>
      <c r="E22" s="53"/>
      <c r="F22" s="53"/>
      <c r="G22" s="53"/>
      <c r="H22" s="53"/>
      <c r="I22" s="53"/>
      <c r="J22" s="15"/>
      <c r="K22" s="15"/>
      <c r="L22" s="15"/>
      <c r="M22" s="15"/>
      <c r="N22" s="15"/>
      <c r="O22" s="15"/>
      <c r="P22" s="54"/>
      <c r="Q22" s="55"/>
      <c r="R22" s="54"/>
      <c r="S22" s="54"/>
    </row>
    <row r="23" spans="2:19" s="12" customFormat="1" ht="18" customHeight="1">
      <c r="B23" s="547" t="s">
        <v>54</v>
      </c>
      <c r="C23" s="564" t="s">
        <v>50</v>
      </c>
      <c r="D23" s="565"/>
      <c r="E23" s="566"/>
      <c r="F23" s="88" t="s">
        <v>49</v>
      </c>
      <c r="G23" s="81"/>
      <c r="H23" s="567" t="s">
        <v>48</v>
      </c>
      <c r="I23" s="567"/>
      <c r="J23" s="567"/>
      <c r="K23" s="567"/>
      <c r="L23" s="567"/>
      <c r="M23" s="150"/>
      <c r="N23" s="150"/>
      <c r="O23" s="150"/>
    </row>
    <row r="24" spans="2:19" s="14" customFormat="1" ht="18" customHeight="1">
      <c r="B24" s="562"/>
      <c r="C24" s="568"/>
      <c r="D24" s="569"/>
      <c r="E24" s="570"/>
      <c r="F24" s="571"/>
      <c r="G24" s="53"/>
      <c r="H24" s="573"/>
      <c r="I24" s="573"/>
      <c r="J24" s="573"/>
      <c r="K24" s="573"/>
      <c r="L24" s="573"/>
      <c r="M24" s="151"/>
      <c r="N24" s="151"/>
      <c r="O24" s="151"/>
    </row>
    <row r="25" spans="2:19" s="14" customFormat="1" ht="18" customHeight="1">
      <c r="B25" s="562"/>
      <c r="C25" s="574"/>
      <c r="D25" s="575"/>
      <c r="E25" s="576"/>
      <c r="F25" s="571"/>
      <c r="G25" s="53"/>
      <c r="H25" s="573"/>
      <c r="I25" s="573"/>
      <c r="J25" s="573"/>
      <c r="K25" s="573"/>
      <c r="L25" s="573"/>
      <c r="M25" s="151"/>
      <c r="N25" s="151"/>
      <c r="O25" s="151"/>
    </row>
    <row r="26" spans="2:19" s="14" customFormat="1" ht="18" customHeight="1">
      <c r="B26" s="562"/>
      <c r="C26" s="574"/>
      <c r="D26" s="575"/>
      <c r="E26" s="576"/>
      <c r="F26" s="571"/>
      <c r="G26" s="53"/>
      <c r="H26" s="573"/>
      <c r="I26" s="573"/>
      <c r="J26" s="573"/>
      <c r="K26" s="573"/>
      <c r="L26" s="573"/>
      <c r="M26" s="151"/>
      <c r="N26" s="151"/>
      <c r="O26" s="151"/>
    </row>
    <row r="27" spans="2:19" s="14" customFormat="1" ht="18" customHeight="1">
      <c r="B27" s="563"/>
      <c r="C27" s="577"/>
      <c r="D27" s="578"/>
      <c r="E27" s="579"/>
      <c r="F27" s="572"/>
      <c r="G27" s="53"/>
      <c r="H27" s="573"/>
      <c r="I27" s="573"/>
      <c r="J27" s="573"/>
      <c r="K27" s="573"/>
      <c r="L27" s="573"/>
      <c r="M27" s="151"/>
      <c r="N27" s="151"/>
      <c r="O27" s="151"/>
    </row>
    <row r="28" spans="2:19" s="12" customFormat="1" ht="18" customHeight="1">
      <c r="B28" s="547" t="s">
        <v>55</v>
      </c>
      <c r="C28" s="564" t="s">
        <v>50</v>
      </c>
      <c r="D28" s="565"/>
      <c r="E28" s="566"/>
      <c r="F28" s="88" t="s">
        <v>49</v>
      </c>
      <c r="G28" s="81"/>
      <c r="H28" s="567" t="s">
        <v>48</v>
      </c>
      <c r="I28" s="567"/>
      <c r="J28" s="567"/>
      <c r="K28" s="567"/>
      <c r="L28" s="567"/>
      <c r="M28" s="150"/>
      <c r="N28" s="150"/>
      <c r="O28" s="150"/>
    </row>
    <row r="29" spans="2:19" s="14" customFormat="1" ht="18" customHeight="1">
      <c r="B29" s="562"/>
      <c r="C29" s="568"/>
      <c r="D29" s="569"/>
      <c r="E29" s="570"/>
      <c r="F29" s="571"/>
      <c r="G29" s="53"/>
      <c r="H29" s="573"/>
      <c r="I29" s="573"/>
      <c r="J29" s="573"/>
      <c r="K29" s="573"/>
      <c r="L29" s="573"/>
      <c r="M29" s="151"/>
      <c r="N29" s="151"/>
      <c r="O29" s="151"/>
    </row>
    <row r="30" spans="2:19" s="14" customFormat="1" ht="18" customHeight="1">
      <c r="B30" s="562"/>
      <c r="C30" s="574"/>
      <c r="D30" s="575"/>
      <c r="E30" s="576"/>
      <c r="F30" s="571"/>
      <c r="G30" s="53"/>
      <c r="H30" s="573"/>
      <c r="I30" s="573"/>
      <c r="J30" s="573"/>
      <c r="K30" s="573"/>
      <c r="L30" s="573"/>
      <c r="M30" s="138"/>
      <c r="N30" s="138"/>
      <c r="O30" s="138"/>
    </row>
    <row r="31" spans="2:19" s="14" customFormat="1" ht="18" customHeight="1">
      <c r="B31" s="562"/>
      <c r="C31" s="574"/>
      <c r="D31" s="575"/>
      <c r="E31" s="576"/>
      <c r="F31" s="571"/>
      <c r="G31" s="53"/>
      <c r="H31" s="573"/>
      <c r="I31" s="573"/>
      <c r="J31" s="573"/>
      <c r="K31" s="573"/>
      <c r="L31" s="573"/>
      <c r="M31" s="138"/>
      <c r="N31" s="138"/>
      <c r="O31" s="138"/>
    </row>
    <row r="32" spans="2:19" s="14" customFormat="1" ht="18" customHeight="1">
      <c r="B32" s="563"/>
      <c r="C32" s="577"/>
      <c r="D32" s="578"/>
      <c r="E32" s="579"/>
      <c r="F32" s="572"/>
      <c r="G32" s="53"/>
      <c r="H32" s="573"/>
      <c r="I32" s="573"/>
      <c r="J32" s="573"/>
      <c r="K32" s="573"/>
      <c r="L32" s="573"/>
      <c r="M32" s="138"/>
      <c r="N32" s="138"/>
      <c r="O32" s="138"/>
    </row>
    <row r="33" spans="2:19" s="12" customFormat="1" ht="18" customHeight="1">
      <c r="B33" s="547" t="s">
        <v>56</v>
      </c>
      <c r="C33" s="564" t="s">
        <v>50</v>
      </c>
      <c r="D33" s="565"/>
      <c r="E33" s="566"/>
      <c r="F33" s="88" t="s">
        <v>49</v>
      </c>
      <c r="G33" s="81"/>
      <c r="H33" s="567" t="s">
        <v>48</v>
      </c>
      <c r="I33" s="567"/>
      <c r="J33" s="567"/>
      <c r="K33" s="567"/>
      <c r="L33" s="567"/>
      <c r="M33" s="150"/>
      <c r="N33" s="150"/>
      <c r="O33" s="150"/>
    </row>
    <row r="34" spans="2:19" s="14" customFormat="1" ht="18" customHeight="1">
      <c r="B34" s="562"/>
      <c r="C34" s="568"/>
      <c r="D34" s="569"/>
      <c r="E34" s="570"/>
      <c r="F34" s="571"/>
      <c r="G34" s="53"/>
      <c r="H34" s="573"/>
      <c r="I34" s="573"/>
      <c r="J34" s="573"/>
      <c r="K34" s="573"/>
      <c r="L34" s="573"/>
      <c r="M34" s="138"/>
      <c r="N34" s="138"/>
      <c r="O34" s="138"/>
    </row>
    <row r="35" spans="2:19" s="14" customFormat="1" ht="18" customHeight="1">
      <c r="B35" s="562"/>
      <c r="C35" s="574"/>
      <c r="D35" s="575"/>
      <c r="E35" s="576"/>
      <c r="F35" s="571"/>
      <c r="G35" s="53"/>
      <c r="H35" s="573"/>
      <c r="I35" s="573"/>
      <c r="J35" s="573"/>
      <c r="K35" s="573"/>
      <c r="L35" s="573"/>
      <c r="M35" s="138"/>
      <c r="N35" s="138"/>
      <c r="O35" s="138"/>
    </row>
    <row r="36" spans="2:19" s="14" customFormat="1" ht="18" customHeight="1">
      <c r="B36" s="562"/>
      <c r="C36" s="574"/>
      <c r="D36" s="575"/>
      <c r="E36" s="576"/>
      <c r="F36" s="571"/>
      <c r="G36" s="53"/>
      <c r="H36" s="573"/>
      <c r="I36" s="573"/>
      <c r="J36" s="573"/>
      <c r="K36" s="573"/>
      <c r="L36" s="573"/>
      <c r="M36" s="138"/>
      <c r="N36" s="138"/>
      <c r="O36" s="138"/>
    </row>
    <row r="37" spans="2:19" s="14" customFormat="1" ht="18" customHeight="1">
      <c r="B37" s="563"/>
      <c r="C37" s="577"/>
      <c r="D37" s="578"/>
      <c r="E37" s="579"/>
      <c r="F37" s="572"/>
      <c r="G37" s="53"/>
      <c r="H37" s="573"/>
      <c r="I37" s="573"/>
      <c r="J37" s="573"/>
      <c r="K37" s="573"/>
      <c r="L37" s="573"/>
      <c r="M37" s="138"/>
      <c r="N37" s="138"/>
      <c r="O37" s="138"/>
    </row>
    <row r="38" spans="2:19" ht="21" customHeight="1">
      <c r="C38" s="52"/>
      <c r="D38" s="52"/>
      <c r="E38" s="53"/>
      <c r="F38" s="53"/>
      <c r="G38" s="53"/>
      <c r="H38" s="53"/>
      <c r="I38" s="53"/>
      <c r="J38" s="15"/>
      <c r="K38" s="15"/>
      <c r="L38" s="15"/>
      <c r="M38" s="15"/>
      <c r="N38" s="15"/>
      <c r="O38" s="15"/>
      <c r="P38" s="54"/>
      <c r="Q38" s="55"/>
      <c r="R38" s="54"/>
      <c r="S38" s="54"/>
    </row>
    <row r="39" spans="2:19" ht="21" customHeight="1">
      <c r="C39" s="52"/>
      <c r="D39" s="52"/>
      <c r="E39" s="53"/>
      <c r="F39" s="53"/>
      <c r="G39" s="53"/>
      <c r="H39" s="53"/>
      <c r="I39" s="53"/>
      <c r="J39" s="15"/>
      <c r="K39" s="15"/>
      <c r="L39" s="15"/>
      <c r="M39" s="15"/>
      <c r="N39" s="15"/>
      <c r="O39" s="15"/>
      <c r="P39" s="54"/>
      <c r="Q39" s="55"/>
      <c r="R39" s="54"/>
      <c r="S39" s="54"/>
    </row>
    <row r="40" spans="2:19" ht="21" hidden="1" customHeight="1">
      <c r="C40" s="52"/>
      <c r="D40" s="52"/>
      <c r="E40" s="53"/>
      <c r="F40" s="53"/>
      <c r="G40" s="53"/>
      <c r="H40" s="53"/>
      <c r="I40" s="53"/>
      <c r="J40" s="15"/>
      <c r="K40" s="15"/>
      <c r="L40" s="15"/>
      <c r="M40" s="15"/>
      <c r="N40" s="15"/>
      <c r="O40" s="15"/>
      <c r="P40" s="54"/>
      <c r="Q40" s="55"/>
      <c r="R40" s="54"/>
      <c r="S40" s="54"/>
    </row>
    <row r="41" spans="2:19" ht="21" hidden="1" customHeight="1">
      <c r="C41" s="52"/>
      <c r="D41" s="52"/>
      <c r="E41" s="53"/>
      <c r="F41" s="53"/>
      <c r="G41" s="53"/>
      <c r="H41" s="53"/>
      <c r="I41" s="53"/>
      <c r="J41" s="15"/>
      <c r="K41" s="15"/>
      <c r="L41" s="15"/>
      <c r="M41" s="15"/>
      <c r="N41" s="15"/>
      <c r="O41" s="15"/>
      <c r="P41" s="54"/>
      <c r="Q41" s="55"/>
      <c r="R41" s="54"/>
      <c r="S41" s="54"/>
    </row>
    <row r="42" spans="2:19" s="15" customFormat="1" ht="21" hidden="1" customHeight="1">
      <c r="C42" s="51" t="s">
        <v>13</v>
      </c>
      <c r="D42" s="51" t="s">
        <v>13</v>
      </c>
      <c r="E42" s="47" t="s">
        <v>15</v>
      </c>
      <c r="F42" s="48" t="s">
        <v>30</v>
      </c>
      <c r="G42" s="48" t="s">
        <v>30</v>
      </c>
      <c r="H42" s="73"/>
      <c r="I42" s="48" t="s">
        <v>30</v>
      </c>
      <c r="J42" s="46"/>
      <c r="K42" s="46"/>
      <c r="L42" s="46"/>
      <c r="M42" s="46"/>
      <c r="N42" s="46"/>
      <c r="O42" s="46"/>
      <c r="P42" s="49" t="s">
        <v>23</v>
      </c>
      <c r="Q42" s="49" t="s">
        <v>24</v>
      </c>
      <c r="R42" s="428" t="s">
        <v>19</v>
      </c>
      <c r="S42" s="429"/>
    </row>
    <row r="43" spans="2:19" ht="21" hidden="1" customHeight="1">
      <c r="C43" s="19">
        <v>1</v>
      </c>
      <c r="D43" s="19">
        <v>1</v>
      </c>
      <c r="E43" s="13"/>
      <c r="F43" s="63"/>
      <c r="G43" s="63"/>
      <c r="H43" s="64"/>
      <c r="I43" s="63"/>
      <c r="J43" s="65"/>
      <c r="K43" s="65"/>
      <c r="L43" s="65"/>
      <c r="M43" s="65"/>
      <c r="N43" s="65"/>
      <c r="O43" s="65"/>
      <c r="P43" s="17"/>
      <c r="Q43" s="30" t="e">
        <f>P43*#REF!</f>
        <v>#REF!</v>
      </c>
      <c r="R43" s="430"/>
      <c r="S43" s="431"/>
    </row>
    <row r="44" spans="2:19" ht="21" hidden="1" customHeight="1">
      <c r="C44" s="19">
        <v>2</v>
      </c>
      <c r="D44" s="19">
        <v>2</v>
      </c>
      <c r="E44" s="13"/>
      <c r="F44" s="63"/>
      <c r="G44" s="63"/>
      <c r="H44" s="64"/>
      <c r="I44" s="63"/>
      <c r="J44" s="65"/>
      <c r="K44" s="65"/>
      <c r="L44" s="65"/>
      <c r="M44" s="65"/>
      <c r="N44" s="65"/>
      <c r="O44" s="65"/>
      <c r="P44" s="17"/>
      <c r="Q44" s="30" t="e">
        <f>P44*#REF!</f>
        <v>#REF!</v>
      </c>
      <c r="R44" s="430"/>
      <c r="S44" s="431"/>
    </row>
    <row r="45" spans="2:19" ht="21" hidden="1" customHeight="1">
      <c r="C45" s="19">
        <v>3</v>
      </c>
      <c r="D45" s="19">
        <v>3</v>
      </c>
      <c r="E45" s="13"/>
      <c r="F45" s="63"/>
      <c r="G45" s="63"/>
      <c r="H45" s="64"/>
      <c r="I45" s="63"/>
      <c r="J45" s="65"/>
      <c r="K45" s="65"/>
      <c r="L45" s="65"/>
      <c r="M45" s="65"/>
      <c r="N45" s="65"/>
      <c r="O45" s="65"/>
      <c r="P45" s="17"/>
      <c r="Q45" s="30" t="e">
        <f>P45*#REF!</f>
        <v>#REF!</v>
      </c>
      <c r="R45" s="430"/>
      <c r="S45" s="431"/>
    </row>
    <row r="46" spans="2:19" ht="21" hidden="1" customHeight="1">
      <c r="C46" s="19">
        <v>4</v>
      </c>
      <c r="D46" s="19">
        <v>4</v>
      </c>
      <c r="E46" s="13"/>
      <c r="F46" s="63"/>
      <c r="G46" s="63"/>
      <c r="H46" s="64"/>
      <c r="I46" s="63"/>
      <c r="J46" s="65"/>
      <c r="K46" s="65"/>
      <c r="L46" s="65"/>
      <c r="M46" s="65"/>
      <c r="N46" s="65"/>
      <c r="O46" s="65"/>
      <c r="P46" s="17"/>
      <c r="Q46" s="30" t="e">
        <f>P46*#REF!</f>
        <v>#REF!</v>
      </c>
      <c r="R46" s="430"/>
      <c r="S46" s="431"/>
    </row>
    <row r="47" spans="2:19" ht="21" hidden="1" customHeight="1">
      <c r="C47" s="24">
        <v>5</v>
      </c>
      <c r="D47" s="24">
        <v>5</v>
      </c>
      <c r="E47" s="16"/>
      <c r="F47" s="66"/>
      <c r="G47" s="66"/>
      <c r="H47" s="67"/>
      <c r="I47" s="66"/>
      <c r="J47" s="68"/>
      <c r="K47" s="68"/>
      <c r="L47" s="68"/>
      <c r="M47" s="68"/>
      <c r="N47" s="68"/>
      <c r="O47" s="68"/>
      <c r="P47" s="32"/>
      <c r="Q47" s="33" t="e">
        <f>P47*#REF!</f>
        <v>#REF!</v>
      </c>
      <c r="R47" s="432"/>
      <c r="S47" s="433"/>
    </row>
    <row r="48" spans="2:19" ht="21" hidden="1" customHeight="1">
      <c r="C48" s="457" t="s">
        <v>20</v>
      </c>
      <c r="D48" s="458"/>
      <c r="E48" s="458"/>
      <c r="F48" s="458"/>
      <c r="G48" s="458"/>
      <c r="H48" s="458"/>
      <c r="I48" s="58"/>
      <c r="J48" s="69"/>
      <c r="K48" s="69"/>
      <c r="L48" s="69"/>
      <c r="M48" s="69"/>
      <c r="N48" s="69"/>
      <c r="O48" s="69"/>
      <c r="P48" s="34"/>
      <c r="Q48" s="39" t="e">
        <f>SUM(Q43:Q47)</f>
        <v>#REF!</v>
      </c>
      <c r="R48" s="467"/>
      <c r="S48" s="468"/>
    </row>
    <row r="49" spans="3:19" s="15" customFormat="1" ht="21" hidden="1" customHeight="1">
      <c r="C49" s="35" t="s">
        <v>13</v>
      </c>
      <c r="D49" s="35" t="s">
        <v>13</v>
      </c>
      <c r="E49" s="36" t="s">
        <v>15</v>
      </c>
      <c r="F49" s="60" t="s">
        <v>30</v>
      </c>
      <c r="G49" s="60" t="s">
        <v>30</v>
      </c>
      <c r="H49" s="61"/>
      <c r="I49" s="60" t="s">
        <v>30</v>
      </c>
      <c r="J49" s="62"/>
      <c r="K49" s="62"/>
      <c r="L49" s="62"/>
      <c r="M49" s="62"/>
      <c r="N49" s="62"/>
      <c r="O49" s="62"/>
      <c r="P49" s="37" t="s">
        <v>23</v>
      </c>
      <c r="Q49" s="37" t="s">
        <v>24</v>
      </c>
      <c r="R49" s="465" t="s">
        <v>19</v>
      </c>
      <c r="S49" s="466"/>
    </row>
    <row r="50" spans="3:19" ht="21" hidden="1" customHeight="1">
      <c r="C50" s="19">
        <v>1</v>
      </c>
      <c r="D50" s="19">
        <v>1</v>
      </c>
      <c r="E50" s="13"/>
      <c r="F50" s="63"/>
      <c r="G50" s="63"/>
      <c r="H50" s="64"/>
      <c r="I50" s="63"/>
      <c r="J50" s="65"/>
      <c r="K50" s="65"/>
      <c r="L50" s="65"/>
      <c r="M50" s="65"/>
      <c r="N50" s="65"/>
      <c r="O50" s="65"/>
      <c r="P50" s="17"/>
      <c r="Q50" s="30" t="e">
        <f>P50*#REF!</f>
        <v>#REF!</v>
      </c>
      <c r="R50" s="430"/>
      <c r="S50" s="431"/>
    </row>
    <row r="51" spans="3:19" ht="21" hidden="1" customHeight="1">
      <c r="C51" s="19">
        <v>2</v>
      </c>
      <c r="D51" s="19">
        <v>2</v>
      </c>
      <c r="E51" s="13"/>
      <c r="F51" s="63"/>
      <c r="G51" s="63"/>
      <c r="H51" s="64"/>
      <c r="I51" s="63"/>
      <c r="J51" s="65"/>
      <c r="K51" s="65"/>
      <c r="L51" s="65"/>
      <c r="M51" s="65"/>
      <c r="N51" s="65"/>
      <c r="O51" s="65"/>
      <c r="P51" s="17"/>
      <c r="Q51" s="30" t="e">
        <f>P51*#REF!</f>
        <v>#REF!</v>
      </c>
      <c r="R51" s="430"/>
      <c r="S51" s="431"/>
    </row>
    <row r="52" spans="3:19" ht="21" hidden="1" customHeight="1">
      <c r="C52" s="19">
        <v>3</v>
      </c>
      <c r="D52" s="19">
        <v>3</v>
      </c>
      <c r="E52" s="13"/>
      <c r="F52" s="63"/>
      <c r="G52" s="63"/>
      <c r="H52" s="64"/>
      <c r="I52" s="63"/>
      <c r="J52" s="65"/>
      <c r="K52" s="65"/>
      <c r="L52" s="65"/>
      <c r="M52" s="65"/>
      <c r="N52" s="65"/>
      <c r="O52" s="65"/>
      <c r="P52" s="17"/>
      <c r="Q52" s="30" t="e">
        <f>P52*#REF!</f>
        <v>#REF!</v>
      </c>
      <c r="R52" s="430"/>
      <c r="S52" s="431"/>
    </row>
    <row r="53" spans="3:19" ht="21" hidden="1" customHeight="1">
      <c r="C53" s="19">
        <v>4</v>
      </c>
      <c r="D53" s="19">
        <v>4</v>
      </c>
      <c r="E53" s="13"/>
      <c r="F53" s="63"/>
      <c r="G53" s="63"/>
      <c r="H53" s="64"/>
      <c r="I53" s="63"/>
      <c r="J53" s="65"/>
      <c r="K53" s="65"/>
      <c r="L53" s="65"/>
      <c r="M53" s="65"/>
      <c r="N53" s="65"/>
      <c r="O53" s="65"/>
      <c r="P53" s="17"/>
      <c r="Q53" s="30" t="e">
        <f>P53*#REF!</f>
        <v>#REF!</v>
      </c>
      <c r="R53" s="430"/>
      <c r="S53" s="431"/>
    </row>
    <row r="54" spans="3:19" ht="21" hidden="1" customHeight="1">
      <c r="C54" s="24">
        <v>5</v>
      </c>
      <c r="D54" s="24">
        <v>5</v>
      </c>
      <c r="E54" s="16"/>
      <c r="F54" s="66"/>
      <c r="G54" s="66"/>
      <c r="H54" s="67"/>
      <c r="I54" s="66"/>
      <c r="J54" s="68"/>
      <c r="K54" s="68"/>
      <c r="L54" s="68"/>
      <c r="M54" s="68"/>
      <c r="N54" s="68"/>
      <c r="O54" s="68"/>
      <c r="P54" s="18"/>
      <c r="Q54" s="31" t="e">
        <f>P54*#REF!</f>
        <v>#REF!</v>
      </c>
      <c r="R54" s="461"/>
      <c r="S54" s="462"/>
    </row>
    <row r="55" spans="3:19" ht="21" hidden="1" customHeight="1">
      <c r="C55" s="463" t="s">
        <v>21</v>
      </c>
      <c r="D55" s="464"/>
      <c r="E55" s="464"/>
      <c r="F55" s="464"/>
      <c r="G55" s="464"/>
      <c r="H55" s="464"/>
      <c r="I55" s="74"/>
      <c r="J55" s="43"/>
      <c r="K55" s="43"/>
      <c r="L55" s="43"/>
      <c r="M55" s="43"/>
      <c r="N55" s="43"/>
      <c r="O55" s="43"/>
      <c r="P55" s="28"/>
      <c r="Q55" s="38" t="e">
        <f>SUM(Q50:Q54)</f>
        <v>#REF!</v>
      </c>
      <c r="R55" s="459"/>
      <c r="S55" s="460"/>
    </row>
    <row r="56" spans="3:19" s="15" customFormat="1" ht="21" hidden="1" customHeight="1">
      <c r="C56" s="35" t="s">
        <v>13</v>
      </c>
      <c r="D56" s="35" t="s">
        <v>13</v>
      </c>
      <c r="E56" s="36" t="s">
        <v>15</v>
      </c>
      <c r="F56" s="60" t="s">
        <v>30</v>
      </c>
      <c r="G56" s="60" t="s">
        <v>30</v>
      </c>
      <c r="H56" s="61"/>
      <c r="I56" s="60" t="s">
        <v>30</v>
      </c>
      <c r="J56" s="62"/>
      <c r="K56" s="62"/>
      <c r="L56" s="62"/>
      <c r="M56" s="62"/>
      <c r="N56" s="62"/>
      <c r="O56" s="62"/>
      <c r="P56" s="37" t="s">
        <v>23</v>
      </c>
      <c r="Q56" s="37" t="s">
        <v>24</v>
      </c>
      <c r="R56" s="465" t="s">
        <v>19</v>
      </c>
      <c r="S56" s="466"/>
    </row>
    <row r="57" spans="3:19" ht="21" hidden="1" customHeight="1">
      <c r="C57" s="19">
        <v>1</v>
      </c>
      <c r="D57" s="19">
        <v>1</v>
      </c>
      <c r="E57" s="13"/>
      <c r="F57" s="63"/>
      <c r="G57" s="63"/>
      <c r="H57" s="64"/>
      <c r="I57" s="63"/>
      <c r="J57" s="65"/>
      <c r="K57" s="65"/>
      <c r="L57" s="65"/>
      <c r="M57" s="65"/>
      <c r="N57" s="65"/>
      <c r="O57" s="65"/>
      <c r="P57" s="17"/>
      <c r="Q57" s="30" t="e">
        <f>P57*#REF!</f>
        <v>#REF!</v>
      </c>
      <c r="R57" s="430"/>
      <c r="S57" s="431"/>
    </row>
    <row r="58" spans="3:19" ht="21" hidden="1" customHeight="1">
      <c r="C58" s="19">
        <v>2</v>
      </c>
      <c r="D58" s="19">
        <v>2</v>
      </c>
      <c r="E58" s="13"/>
      <c r="F58" s="63"/>
      <c r="G58" s="63"/>
      <c r="H58" s="64"/>
      <c r="I58" s="63"/>
      <c r="J58" s="65"/>
      <c r="K58" s="65"/>
      <c r="L58" s="65"/>
      <c r="M58" s="65"/>
      <c r="N58" s="65"/>
      <c r="O58" s="65"/>
      <c r="P58" s="17"/>
      <c r="Q58" s="30" t="e">
        <f>P58*#REF!</f>
        <v>#REF!</v>
      </c>
      <c r="R58" s="430"/>
      <c r="S58" s="431"/>
    </row>
    <row r="59" spans="3:19" ht="21" hidden="1" customHeight="1">
      <c r="C59" s="19">
        <v>3</v>
      </c>
      <c r="D59" s="19">
        <v>3</v>
      </c>
      <c r="E59" s="13"/>
      <c r="F59" s="63"/>
      <c r="G59" s="63"/>
      <c r="H59" s="64"/>
      <c r="I59" s="63"/>
      <c r="J59" s="65"/>
      <c r="K59" s="65"/>
      <c r="L59" s="65"/>
      <c r="M59" s="65"/>
      <c r="N59" s="65"/>
      <c r="O59" s="65"/>
      <c r="P59" s="17"/>
      <c r="Q59" s="30" t="e">
        <f>P59*#REF!</f>
        <v>#REF!</v>
      </c>
      <c r="R59" s="430"/>
      <c r="S59" s="431"/>
    </row>
    <row r="60" spans="3:19" ht="21" hidden="1" customHeight="1">
      <c r="C60" s="19">
        <v>4</v>
      </c>
      <c r="D60" s="19">
        <v>4</v>
      </c>
      <c r="E60" s="13"/>
      <c r="F60" s="63"/>
      <c r="G60" s="63"/>
      <c r="H60" s="64"/>
      <c r="I60" s="63"/>
      <c r="J60" s="65"/>
      <c r="K60" s="65"/>
      <c r="L60" s="65"/>
      <c r="M60" s="65"/>
      <c r="N60" s="65"/>
      <c r="O60" s="65"/>
      <c r="P60" s="17"/>
      <c r="Q60" s="30" t="e">
        <f>P60*#REF!</f>
        <v>#REF!</v>
      </c>
      <c r="R60" s="430"/>
      <c r="S60" s="431"/>
    </row>
    <row r="61" spans="3:19" ht="21" hidden="1" customHeight="1">
      <c r="C61" s="24">
        <v>5</v>
      </c>
      <c r="D61" s="24">
        <v>5</v>
      </c>
      <c r="E61" s="16"/>
      <c r="F61" s="66"/>
      <c r="G61" s="66"/>
      <c r="H61" s="67"/>
      <c r="I61" s="66"/>
      <c r="J61" s="68"/>
      <c r="K61" s="68"/>
      <c r="L61" s="68"/>
      <c r="M61" s="68"/>
      <c r="N61" s="68"/>
      <c r="O61" s="68"/>
      <c r="P61" s="18"/>
      <c r="Q61" s="31" t="e">
        <f>P61*#REF!</f>
        <v>#REF!</v>
      </c>
      <c r="R61" s="461"/>
      <c r="S61" s="462"/>
    </row>
    <row r="62" spans="3:19" ht="21" hidden="1" customHeight="1">
      <c r="C62" s="457" t="s">
        <v>22</v>
      </c>
      <c r="D62" s="458"/>
      <c r="E62" s="458"/>
      <c r="F62" s="458"/>
      <c r="G62" s="458"/>
      <c r="H62" s="458"/>
      <c r="I62" s="75"/>
      <c r="J62" s="44"/>
      <c r="K62" s="44"/>
      <c r="L62" s="44"/>
      <c r="M62" s="44"/>
      <c r="N62" s="44"/>
      <c r="O62" s="44"/>
      <c r="P62" s="28"/>
      <c r="Q62" s="38" t="e">
        <f>SUM(Q57:Q61)</f>
        <v>#REF!</v>
      </c>
      <c r="R62" s="459"/>
      <c r="S62" s="460"/>
    </row>
    <row r="63" spans="3:19" s="15" customFormat="1" ht="21" hidden="1" customHeight="1">
      <c r="C63" s="35" t="s">
        <v>13</v>
      </c>
      <c r="D63" s="35" t="s">
        <v>13</v>
      </c>
      <c r="E63" s="36" t="s">
        <v>15</v>
      </c>
      <c r="F63" s="60" t="s">
        <v>30</v>
      </c>
      <c r="G63" s="60" t="s">
        <v>30</v>
      </c>
      <c r="H63" s="61"/>
      <c r="I63" s="60" t="s">
        <v>30</v>
      </c>
      <c r="J63" s="62"/>
      <c r="K63" s="62"/>
      <c r="L63" s="62"/>
      <c r="M63" s="62"/>
      <c r="N63" s="62"/>
      <c r="O63" s="62"/>
      <c r="P63" s="37" t="s">
        <v>23</v>
      </c>
      <c r="Q63" s="37" t="s">
        <v>24</v>
      </c>
      <c r="R63" s="465" t="s">
        <v>19</v>
      </c>
      <c r="S63" s="466"/>
    </row>
    <row r="64" spans="3:19" ht="21" hidden="1" customHeight="1">
      <c r="C64" s="19">
        <v>1</v>
      </c>
      <c r="D64" s="19">
        <v>1</v>
      </c>
      <c r="E64" s="13"/>
      <c r="F64" s="63"/>
      <c r="G64" s="63"/>
      <c r="H64" s="64"/>
      <c r="I64" s="63"/>
      <c r="J64" s="65"/>
      <c r="K64" s="65"/>
      <c r="L64" s="65"/>
      <c r="M64" s="65"/>
      <c r="N64" s="65"/>
      <c r="O64" s="65"/>
      <c r="P64" s="17"/>
      <c r="Q64" s="30" t="e">
        <f>P64*#REF!</f>
        <v>#REF!</v>
      </c>
      <c r="R64" s="430"/>
      <c r="S64" s="431"/>
    </row>
    <row r="65" spans="3:19" ht="21" hidden="1" customHeight="1">
      <c r="C65" s="19">
        <v>2</v>
      </c>
      <c r="D65" s="19">
        <v>2</v>
      </c>
      <c r="E65" s="13"/>
      <c r="F65" s="63"/>
      <c r="G65" s="63"/>
      <c r="H65" s="64"/>
      <c r="I65" s="63"/>
      <c r="J65" s="65"/>
      <c r="K65" s="65"/>
      <c r="L65" s="65"/>
      <c r="M65" s="65"/>
      <c r="N65" s="65"/>
      <c r="O65" s="65"/>
      <c r="P65" s="17"/>
      <c r="Q65" s="30" t="e">
        <f>P65*#REF!</f>
        <v>#REF!</v>
      </c>
      <c r="R65" s="430"/>
      <c r="S65" s="431"/>
    </row>
    <row r="66" spans="3:19" ht="21" hidden="1" customHeight="1">
      <c r="C66" s="19">
        <v>3</v>
      </c>
      <c r="D66" s="19">
        <v>3</v>
      </c>
      <c r="E66" s="13"/>
      <c r="F66" s="63"/>
      <c r="G66" s="63"/>
      <c r="H66" s="64"/>
      <c r="I66" s="63"/>
      <c r="J66" s="65"/>
      <c r="K66" s="65"/>
      <c r="L66" s="65"/>
      <c r="M66" s="65"/>
      <c r="N66" s="65"/>
      <c r="O66" s="65"/>
      <c r="P66" s="17"/>
      <c r="Q66" s="30" t="e">
        <f>P66*#REF!</f>
        <v>#REF!</v>
      </c>
      <c r="R66" s="430"/>
      <c r="S66" s="431"/>
    </row>
    <row r="67" spans="3:19" ht="21" hidden="1" customHeight="1">
      <c r="C67" s="19">
        <v>4</v>
      </c>
      <c r="D67" s="19">
        <v>4</v>
      </c>
      <c r="E67" s="13"/>
      <c r="F67" s="63"/>
      <c r="G67" s="63"/>
      <c r="H67" s="64"/>
      <c r="I67" s="63"/>
      <c r="J67" s="65"/>
      <c r="K67" s="65"/>
      <c r="L67" s="65"/>
      <c r="M67" s="65"/>
      <c r="N67" s="65"/>
      <c r="O67" s="65"/>
      <c r="P67" s="17"/>
      <c r="Q67" s="30" t="e">
        <f>P67*#REF!</f>
        <v>#REF!</v>
      </c>
      <c r="R67" s="430"/>
      <c r="S67" s="431"/>
    </row>
    <row r="68" spans="3:19" ht="21" hidden="1" customHeight="1">
      <c r="C68" s="24">
        <v>5</v>
      </c>
      <c r="D68" s="24">
        <v>5</v>
      </c>
      <c r="E68" s="16"/>
      <c r="F68" s="66"/>
      <c r="G68" s="66"/>
      <c r="H68" s="67"/>
      <c r="I68" s="66"/>
      <c r="J68" s="68"/>
      <c r="K68" s="68"/>
      <c r="L68" s="68"/>
      <c r="M68" s="68"/>
      <c r="N68" s="68"/>
      <c r="O68" s="68"/>
      <c r="P68" s="18"/>
      <c r="Q68" s="31" t="e">
        <f>P68*#REF!</f>
        <v>#REF!</v>
      </c>
      <c r="R68" s="461"/>
      <c r="S68" s="462"/>
    </row>
    <row r="69" spans="3:19" ht="21" hidden="1" customHeight="1">
      <c r="C69" s="457" t="s">
        <v>26</v>
      </c>
      <c r="D69" s="458"/>
      <c r="E69" s="458"/>
      <c r="F69" s="458"/>
      <c r="G69" s="458"/>
      <c r="H69" s="458"/>
      <c r="I69" s="75"/>
      <c r="J69" s="44"/>
      <c r="K69" s="44"/>
      <c r="L69" s="44"/>
      <c r="M69" s="44"/>
      <c r="N69" s="44"/>
      <c r="O69" s="44"/>
      <c r="P69" s="28"/>
      <c r="Q69" s="38" t="e">
        <f>SUM(Q64:Q68)</f>
        <v>#REF!</v>
      </c>
      <c r="R69" s="459"/>
      <c r="S69" s="460"/>
    </row>
    <row r="70" spans="3:19" s="15" customFormat="1" ht="21" hidden="1" customHeight="1">
      <c r="C70" s="35" t="s">
        <v>13</v>
      </c>
      <c r="D70" s="35" t="s">
        <v>13</v>
      </c>
      <c r="E70" s="36" t="s">
        <v>15</v>
      </c>
      <c r="F70" s="60" t="s">
        <v>30</v>
      </c>
      <c r="G70" s="60" t="s">
        <v>30</v>
      </c>
      <c r="H70" s="61"/>
      <c r="I70" s="60" t="s">
        <v>30</v>
      </c>
      <c r="J70" s="62"/>
      <c r="K70" s="62"/>
      <c r="L70" s="62"/>
      <c r="M70" s="62"/>
      <c r="N70" s="62"/>
      <c r="O70" s="62"/>
      <c r="P70" s="37" t="s">
        <v>23</v>
      </c>
      <c r="Q70" s="37" t="s">
        <v>24</v>
      </c>
      <c r="R70" s="465" t="s">
        <v>19</v>
      </c>
      <c r="S70" s="466"/>
    </row>
    <row r="71" spans="3:19" ht="21" hidden="1" customHeight="1">
      <c r="C71" s="19">
        <v>1</v>
      </c>
      <c r="D71" s="19">
        <v>1</v>
      </c>
      <c r="E71" s="13"/>
      <c r="F71" s="63"/>
      <c r="G71" s="63"/>
      <c r="H71" s="64"/>
      <c r="I71" s="63"/>
      <c r="J71" s="65"/>
      <c r="K71" s="65"/>
      <c r="L71" s="65"/>
      <c r="M71" s="65"/>
      <c r="N71" s="65"/>
      <c r="O71" s="65"/>
      <c r="P71" s="17"/>
      <c r="Q71" s="30" t="e">
        <f>P71*#REF!</f>
        <v>#REF!</v>
      </c>
      <c r="R71" s="430"/>
      <c r="S71" s="431"/>
    </row>
    <row r="72" spans="3:19" ht="21" hidden="1" customHeight="1">
      <c r="C72" s="19">
        <v>2</v>
      </c>
      <c r="D72" s="19">
        <v>2</v>
      </c>
      <c r="E72" s="13"/>
      <c r="F72" s="63"/>
      <c r="G72" s="63"/>
      <c r="H72" s="64"/>
      <c r="I72" s="63"/>
      <c r="J72" s="65"/>
      <c r="K72" s="65"/>
      <c r="L72" s="65"/>
      <c r="M72" s="65"/>
      <c r="N72" s="65"/>
      <c r="O72" s="65"/>
      <c r="P72" s="17"/>
      <c r="Q72" s="30" t="e">
        <f>P72*#REF!</f>
        <v>#REF!</v>
      </c>
      <c r="R72" s="430"/>
      <c r="S72" s="431"/>
    </row>
    <row r="73" spans="3:19" ht="21" hidden="1" customHeight="1">
      <c r="C73" s="19">
        <v>3</v>
      </c>
      <c r="D73" s="19">
        <v>3</v>
      </c>
      <c r="E73" s="13"/>
      <c r="F73" s="63"/>
      <c r="G73" s="63"/>
      <c r="H73" s="64"/>
      <c r="I73" s="63"/>
      <c r="J73" s="65"/>
      <c r="K73" s="65"/>
      <c r="L73" s="65"/>
      <c r="M73" s="65"/>
      <c r="N73" s="65"/>
      <c r="O73" s="65"/>
      <c r="P73" s="17"/>
      <c r="Q73" s="30" t="e">
        <f>P73*#REF!</f>
        <v>#REF!</v>
      </c>
      <c r="R73" s="430"/>
      <c r="S73" s="431"/>
    </row>
    <row r="74" spans="3:19" ht="21" hidden="1" customHeight="1">
      <c r="C74" s="19">
        <v>4</v>
      </c>
      <c r="D74" s="19">
        <v>4</v>
      </c>
      <c r="E74" s="13"/>
      <c r="F74" s="63"/>
      <c r="G74" s="63"/>
      <c r="H74" s="64"/>
      <c r="I74" s="63"/>
      <c r="J74" s="65"/>
      <c r="K74" s="65"/>
      <c r="L74" s="65"/>
      <c r="M74" s="65"/>
      <c r="N74" s="65"/>
      <c r="O74" s="65"/>
      <c r="P74" s="17"/>
      <c r="Q74" s="30" t="e">
        <f>P74*#REF!</f>
        <v>#REF!</v>
      </c>
      <c r="R74" s="430"/>
      <c r="S74" s="431"/>
    </row>
    <row r="75" spans="3:19" ht="21" hidden="1" customHeight="1">
      <c r="C75" s="24">
        <v>5</v>
      </c>
      <c r="D75" s="24">
        <v>5</v>
      </c>
      <c r="E75" s="16"/>
      <c r="F75" s="66"/>
      <c r="G75" s="66"/>
      <c r="H75" s="67"/>
      <c r="I75" s="66"/>
      <c r="J75" s="68"/>
      <c r="K75" s="68"/>
      <c r="L75" s="68"/>
      <c r="M75" s="68"/>
      <c r="N75" s="68"/>
      <c r="O75" s="68"/>
      <c r="P75" s="18"/>
      <c r="Q75" s="31" t="e">
        <f>P75*#REF!</f>
        <v>#REF!</v>
      </c>
      <c r="R75" s="461"/>
      <c r="S75" s="462"/>
    </row>
    <row r="76" spans="3:19" ht="21" hidden="1" customHeight="1">
      <c r="C76" s="457" t="s">
        <v>27</v>
      </c>
      <c r="D76" s="458"/>
      <c r="E76" s="458"/>
      <c r="F76" s="458"/>
      <c r="G76" s="458"/>
      <c r="H76" s="458"/>
      <c r="I76" s="75"/>
      <c r="J76" s="44"/>
      <c r="K76" s="44"/>
      <c r="L76" s="44"/>
      <c r="M76" s="44"/>
      <c r="N76" s="44"/>
      <c r="O76" s="44"/>
      <c r="P76" s="28"/>
      <c r="Q76" s="38" t="e">
        <f>SUM(Q71:Q75)</f>
        <v>#REF!</v>
      </c>
      <c r="R76" s="459"/>
      <c r="S76" s="460"/>
    </row>
    <row r="77" spans="3:19" s="15" customFormat="1" ht="21" hidden="1" customHeight="1">
      <c r="C77" s="35" t="s">
        <v>13</v>
      </c>
      <c r="D77" s="35" t="s">
        <v>13</v>
      </c>
      <c r="E77" s="36" t="s">
        <v>15</v>
      </c>
      <c r="F77" s="60" t="s">
        <v>30</v>
      </c>
      <c r="G77" s="60" t="s">
        <v>30</v>
      </c>
      <c r="H77" s="61"/>
      <c r="I77" s="60" t="s">
        <v>30</v>
      </c>
      <c r="J77" s="62"/>
      <c r="K77" s="62"/>
      <c r="L77" s="62"/>
      <c r="M77" s="62"/>
      <c r="N77" s="62"/>
      <c r="O77" s="62"/>
      <c r="P77" s="37" t="s">
        <v>23</v>
      </c>
      <c r="Q77" s="37" t="s">
        <v>24</v>
      </c>
      <c r="R77" s="465" t="s">
        <v>19</v>
      </c>
      <c r="S77" s="466"/>
    </row>
    <row r="78" spans="3:19" ht="21" hidden="1" customHeight="1">
      <c r="C78" s="19">
        <v>1</v>
      </c>
      <c r="D78" s="19">
        <v>1</v>
      </c>
      <c r="E78" s="13"/>
      <c r="F78" s="63"/>
      <c r="G78" s="63"/>
      <c r="H78" s="64"/>
      <c r="I78" s="63"/>
      <c r="J78" s="65"/>
      <c r="K78" s="65"/>
      <c r="L78" s="65"/>
      <c r="M78" s="65"/>
      <c r="N78" s="65"/>
      <c r="O78" s="65"/>
      <c r="P78" s="17"/>
      <c r="Q78" s="30" t="e">
        <f>P78*#REF!</f>
        <v>#REF!</v>
      </c>
      <c r="R78" s="430"/>
      <c r="S78" s="431"/>
    </row>
    <row r="79" spans="3:19" ht="21" hidden="1" customHeight="1">
      <c r="C79" s="19">
        <v>2</v>
      </c>
      <c r="D79" s="19">
        <v>2</v>
      </c>
      <c r="E79" s="13"/>
      <c r="F79" s="63"/>
      <c r="G79" s="63"/>
      <c r="H79" s="64"/>
      <c r="I79" s="63"/>
      <c r="J79" s="65"/>
      <c r="K79" s="65"/>
      <c r="L79" s="65"/>
      <c r="M79" s="65"/>
      <c r="N79" s="65"/>
      <c r="O79" s="65"/>
      <c r="P79" s="17"/>
      <c r="Q79" s="30" t="e">
        <f>P79*#REF!</f>
        <v>#REF!</v>
      </c>
      <c r="R79" s="430"/>
      <c r="S79" s="431"/>
    </row>
    <row r="80" spans="3:19" ht="21" hidden="1" customHeight="1">
      <c r="C80" s="19">
        <v>3</v>
      </c>
      <c r="D80" s="19">
        <v>3</v>
      </c>
      <c r="E80" s="13"/>
      <c r="F80" s="63"/>
      <c r="G80" s="63"/>
      <c r="H80" s="64"/>
      <c r="I80" s="63"/>
      <c r="J80" s="65"/>
      <c r="K80" s="65"/>
      <c r="L80" s="65"/>
      <c r="M80" s="65"/>
      <c r="N80" s="65"/>
      <c r="O80" s="65"/>
      <c r="P80" s="17"/>
      <c r="Q80" s="30" t="e">
        <f>P80*#REF!</f>
        <v>#REF!</v>
      </c>
      <c r="R80" s="430"/>
      <c r="S80" s="431"/>
    </row>
    <row r="81" spans="1:19" ht="21" hidden="1" customHeight="1">
      <c r="C81" s="19">
        <v>4</v>
      </c>
      <c r="D81" s="19">
        <v>4</v>
      </c>
      <c r="E81" s="13"/>
      <c r="F81" s="63"/>
      <c r="G81" s="63"/>
      <c r="H81" s="64"/>
      <c r="I81" s="63"/>
      <c r="J81" s="65"/>
      <c r="K81" s="65"/>
      <c r="L81" s="65"/>
      <c r="M81" s="65"/>
      <c r="N81" s="65"/>
      <c r="O81" s="65"/>
      <c r="P81" s="17"/>
      <c r="Q81" s="30" t="e">
        <f>P81*#REF!</f>
        <v>#REF!</v>
      </c>
      <c r="R81" s="430"/>
      <c r="S81" s="431"/>
    </row>
    <row r="82" spans="1:19" ht="21" hidden="1" customHeight="1">
      <c r="C82" s="24">
        <v>5</v>
      </c>
      <c r="D82" s="24">
        <v>5</v>
      </c>
      <c r="E82" s="13"/>
      <c r="F82" s="66"/>
      <c r="G82" s="66"/>
      <c r="H82" s="67"/>
      <c r="I82" s="66"/>
      <c r="J82" s="68"/>
      <c r="K82" s="68"/>
      <c r="L82" s="68"/>
      <c r="M82" s="68"/>
      <c r="N82" s="68"/>
      <c r="O82" s="68"/>
      <c r="P82" s="18"/>
      <c r="Q82" s="31" t="e">
        <f>P82*#REF!</f>
        <v>#REF!</v>
      </c>
      <c r="R82" s="461"/>
      <c r="S82" s="462"/>
    </row>
    <row r="83" spans="1:19" ht="21" hidden="1" customHeight="1">
      <c r="C83" s="478" t="s">
        <v>28</v>
      </c>
      <c r="D83" s="479"/>
      <c r="E83" s="479"/>
      <c r="F83" s="479"/>
      <c r="G83" s="479"/>
      <c r="H83" s="479"/>
      <c r="I83" s="76"/>
      <c r="J83" s="45"/>
      <c r="K83" s="45"/>
      <c r="L83" s="45"/>
      <c r="M83" s="45"/>
      <c r="N83" s="45"/>
      <c r="O83" s="45"/>
      <c r="P83" s="29"/>
      <c r="Q83" s="40" t="e">
        <f>SUM(Q78:Q82)</f>
        <v>#REF!</v>
      </c>
      <c r="R83" s="480"/>
      <c r="S83" s="481"/>
    </row>
    <row r="84" spans="1:19" ht="42" hidden="1" customHeight="1">
      <c r="A84" s="469" t="s">
        <v>29</v>
      </c>
      <c r="B84" s="470"/>
      <c r="C84" s="471"/>
      <c r="D84" s="471"/>
      <c r="E84" s="471"/>
      <c r="F84" s="471"/>
      <c r="G84" s="471"/>
      <c r="H84" s="471"/>
      <c r="I84" s="56"/>
      <c r="J84" s="71"/>
      <c r="K84" s="71"/>
      <c r="L84" s="71"/>
      <c r="M84" s="71"/>
      <c r="N84" s="71"/>
      <c r="O84" s="71"/>
      <c r="P84" s="20"/>
      <c r="Q84" s="21" t="e">
        <f>ROUNDDOWN(SUM(#REF!,Q48,Q55,Q62,Q69,Q76,Q83),-3)</f>
        <v>#REF!</v>
      </c>
      <c r="R84" s="472"/>
      <c r="S84" s="473"/>
    </row>
    <row r="85" spans="1:19" ht="60.75" hidden="1" customHeight="1">
      <c r="A85" s="474" t="s">
        <v>31</v>
      </c>
      <c r="B85" s="475"/>
      <c r="C85" s="475"/>
      <c r="D85" s="475"/>
      <c r="E85" s="475"/>
      <c r="F85" s="475"/>
      <c r="G85" s="475"/>
      <c r="H85" s="475"/>
      <c r="I85" s="57"/>
      <c r="J85" s="70"/>
      <c r="K85" s="70"/>
      <c r="L85" s="70"/>
      <c r="M85" s="70"/>
      <c r="N85" s="70"/>
      <c r="O85" s="70"/>
      <c r="P85" s="22"/>
      <c r="Q85" s="23" t="e">
        <f>MIN(Q84,500000)</f>
        <v>#REF!</v>
      </c>
      <c r="R85" s="476"/>
      <c r="S85" s="477"/>
    </row>
    <row r="86" spans="1:19" hidden="1"/>
    <row r="87" spans="1:19" hidden="1"/>
    <row r="88" spans="1:19" ht="27" customHeight="1">
      <c r="A88" s="77" t="s">
        <v>39</v>
      </c>
      <c r="B88" s="77"/>
      <c r="C88" s="59"/>
      <c r="D88" s="59"/>
      <c r="E88" s="59"/>
      <c r="F88" s="59"/>
      <c r="G88" s="59"/>
      <c r="H88" s="59"/>
      <c r="I88" s="59"/>
      <c r="J88" s="9"/>
      <c r="K88" s="9"/>
      <c r="L88" s="9"/>
      <c r="M88" s="9"/>
      <c r="N88" s="9"/>
      <c r="O88" s="9"/>
    </row>
    <row r="89" spans="1:19" ht="11.25" customHeight="1">
      <c r="A89" s="59"/>
      <c r="B89" s="59"/>
      <c r="C89" s="59"/>
      <c r="D89" s="59"/>
      <c r="E89" s="59"/>
      <c r="F89" s="59"/>
      <c r="G89" s="59"/>
      <c r="H89" s="59"/>
      <c r="I89" s="59"/>
      <c r="J89" s="9"/>
      <c r="K89" s="9"/>
      <c r="L89" s="9"/>
      <c r="M89" s="9"/>
      <c r="N89" s="9"/>
      <c r="O89" s="9"/>
    </row>
    <row r="90" spans="1:19" ht="34.5" customHeight="1">
      <c r="A90" s="346" t="s">
        <v>36</v>
      </c>
      <c r="B90" s="346"/>
      <c r="C90" s="346"/>
      <c r="D90" s="346"/>
      <c r="E90" s="346"/>
      <c r="F90" s="346"/>
      <c r="G90" s="346"/>
      <c r="H90" s="346"/>
      <c r="I90" s="346"/>
      <c r="J90" s="346"/>
      <c r="K90" s="346"/>
      <c r="L90" s="346"/>
      <c r="M90" s="346"/>
      <c r="N90" s="346"/>
      <c r="O90" s="346"/>
      <c r="P90" s="346"/>
      <c r="Q90" s="84"/>
      <c r="R90" s="84"/>
    </row>
    <row r="91" spans="1:19" ht="6.75" customHeight="1" thickBot="1"/>
    <row r="92" spans="1:19" ht="15.95" customHeight="1" thickBot="1">
      <c r="A92" s="41"/>
      <c r="C92" s="8" t="s">
        <v>72</v>
      </c>
    </row>
    <row r="93" spans="1:19" ht="15.95" customHeight="1">
      <c r="C93" s="8" t="s">
        <v>73</v>
      </c>
    </row>
    <row r="94" spans="1:19" ht="15.95" customHeight="1" thickBot="1"/>
    <row r="95" spans="1:19" ht="15.95" customHeight="1" thickBot="1">
      <c r="A95" s="41"/>
      <c r="C95" s="8" t="s">
        <v>46</v>
      </c>
    </row>
    <row r="96" spans="1:19" ht="15.95" customHeight="1" thickBot="1"/>
    <row r="97" spans="1:4" ht="15.95" customHeight="1" thickBot="1">
      <c r="A97" s="41"/>
      <c r="B97" s="79"/>
      <c r="C97" s="8" t="s">
        <v>52</v>
      </c>
      <c r="D97" s="82"/>
    </row>
    <row r="98" spans="1:4" ht="15.95" customHeight="1">
      <c r="B98" s="79"/>
      <c r="C98" s="8" t="s">
        <v>37</v>
      </c>
      <c r="D98" s="82"/>
    </row>
    <row r="99" spans="1:4" ht="15.95" customHeight="1" thickBot="1"/>
    <row r="100" spans="1:4" ht="15.95" customHeight="1" thickBot="1">
      <c r="A100" s="41"/>
      <c r="C100" s="8" t="s">
        <v>64</v>
      </c>
    </row>
    <row r="101" spans="1:4" ht="15.95" customHeight="1">
      <c r="C101" s="8" t="s">
        <v>140</v>
      </c>
    </row>
    <row r="102" spans="1:4" ht="15.95" customHeight="1">
      <c r="C102" s="8" t="s">
        <v>141</v>
      </c>
    </row>
    <row r="103" spans="1:4" ht="9" customHeight="1"/>
    <row r="104" spans="1:4" ht="9" customHeight="1"/>
  </sheetData>
  <mergeCells count="129">
    <mergeCell ref="A90:P90"/>
    <mergeCell ref="C83:H83"/>
    <mergeCell ref="R83:S83"/>
    <mergeCell ref="A84:H84"/>
    <mergeCell ref="R84:S84"/>
    <mergeCell ref="A85:H85"/>
    <mergeCell ref="R85:S85"/>
    <mergeCell ref="R77:S77"/>
    <mergeCell ref="R78:S78"/>
    <mergeCell ref="R79:S79"/>
    <mergeCell ref="R80:S80"/>
    <mergeCell ref="R81:S81"/>
    <mergeCell ref="R82:S82"/>
    <mergeCell ref="R72:S72"/>
    <mergeCell ref="R73:S73"/>
    <mergeCell ref="R74:S74"/>
    <mergeCell ref="R75:S75"/>
    <mergeCell ref="C76:H76"/>
    <mergeCell ref="R76:S76"/>
    <mergeCell ref="R67:S67"/>
    <mergeCell ref="R68:S68"/>
    <mergeCell ref="C69:H69"/>
    <mergeCell ref="R69:S69"/>
    <mergeCell ref="R70:S70"/>
    <mergeCell ref="R71:S71"/>
    <mergeCell ref="C62:H62"/>
    <mergeCell ref="R62:S62"/>
    <mergeCell ref="R63:S63"/>
    <mergeCell ref="R64:S64"/>
    <mergeCell ref="R65:S65"/>
    <mergeCell ref="R66:S66"/>
    <mergeCell ref="R56:S56"/>
    <mergeCell ref="R57:S57"/>
    <mergeCell ref="R58:S58"/>
    <mergeCell ref="R59:S59"/>
    <mergeCell ref="R60:S60"/>
    <mergeCell ref="R61:S61"/>
    <mergeCell ref="R51:S51"/>
    <mergeCell ref="R52:S52"/>
    <mergeCell ref="R53:S53"/>
    <mergeCell ref="R54:S54"/>
    <mergeCell ref="C55:H55"/>
    <mergeCell ref="R55:S55"/>
    <mergeCell ref="R46:S46"/>
    <mergeCell ref="R47:S47"/>
    <mergeCell ref="C48:H48"/>
    <mergeCell ref="R48:S48"/>
    <mergeCell ref="R49:S49"/>
    <mergeCell ref="R50:S50"/>
    <mergeCell ref="H29:L32"/>
    <mergeCell ref="C36:E36"/>
    <mergeCell ref="C37:E37"/>
    <mergeCell ref="R42:S42"/>
    <mergeCell ref="R43:S43"/>
    <mergeCell ref="R44:S44"/>
    <mergeCell ref="R45:S45"/>
    <mergeCell ref="C30:E30"/>
    <mergeCell ref="C31:E31"/>
    <mergeCell ref="C32:E32"/>
    <mergeCell ref="B21:C21"/>
    <mergeCell ref="J21:L21"/>
    <mergeCell ref="M21:P21"/>
    <mergeCell ref="B23:B27"/>
    <mergeCell ref="C23:E23"/>
    <mergeCell ref="H23:L23"/>
    <mergeCell ref="C24:E24"/>
    <mergeCell ref="F24:F27"/>
    <mergeCell ref="B33:B37"/>
    <mergeCell ref="C33:E33"/>
    <mergeCell ref="H33:L33"/>
    <mergeCell ref="C34:E34"/>
    <mergeCell ref="F34:F37"/>
    <mergeCell ref="H34:L37"/>
    <mergeCell ref="C35:E35"/>
    <mergeCell ref="H24:L27"/>
    <mergeCell ref="C25:E25"/>
    <mergeCell ref="C26:E26"/>
    <mergeCell ref="C27:E27"/>
    <mergeCell ref="B28:B32"/>
    <mergeCell ref="C28:E28"/>
    <mergeCell ref="H28:L28"/>
    <mergeCell ref="C29:E29"/>
    <mergeCell ref="F29:F32"/>
    <mergeCell ref="H17:H18"/>
    <mergeCell ref="I17:I18"/>
    <mergeCell ref="J17:L18"/>
    <mergeCell ref="B19:B20"/>
    <mergeCell ref="C19:C20"/>
    <mergeCell ref="D19:D20"/>
    <mergeCell ref="E19:E20"/>
    <mergeCell ref="F19:F20"/>
    <mergeCell ref="G19:G20"/>
    <mergeCell ref="H19:H20"/>
    <mergeCell ref="I19:I20"/>
    <mergeCell ref="J19:L20"/>
    <mergeCell ref="J14:L14"/>
    <mergeCell ref="M14:P14"/>
    <mergeCell ref="B12:B14"/>
    <mergeCell ref="C12:C14"/>
    <mergeCell ref="D12:D13"/>
    <mergeCell ref="E12:E13"/>
    <mergeCell ref="F12:F13"/>
    <mergeCell ref="G12:G13"/>
    <mergeCell ref="H15:H16"/>
    <mergeCell ref="I15:I16"/>
    <mergeCell ref="J15:L16"/>
    <mergeCell ref="M15:P20"/>
    <mergeCell ref="B17:B18"/>
    <mergeCell ref="C17:C18"/>
    <mergeCell ref="D17:D18"/>
    <mergeCell ref="E17:E18"/>
    <mergeCell ref="F17:F18"/>
    <mergeCell ref="G17:G18"/>
    <mergeCell ref="B15:B16"/>
    <mergeCell ref="C15:C16"/>
    <mergeCell ref="D15:D16"/>
    <mergeCell ref="E15:E16"/>
    <mergeCell ref="F15:F16"/>
    <mergeCell ref="G15:G16"/>
    <mergeCell ref="A3:F4"/>
    <mergeCell ref="I3:I4"/>
    <mergeCell ref="J3:P4"/>
    <mergeCell ref="A8:P8"/>
    <mergeCell ref="C9:D9"/>
    <mergeCell ref="C10:D10"/>
    <mergeCell ref="H12:H13"/>
    <mergeCell ref="I12:I13"/>
    <mergeCell ref="J12:L13"/>
    <mergeCell ref="M12:P13"/>
  </mergeCells>
  <phoneticPr fontId="3"/>
  <dataValidations count="6">
    <dataValidation operator="greaterThan" allowBlank="1" showInputMessage="1" showErrorMessage="1" errorTitle="入力ミス" error="購入額(税込み)が１台30,000円未満の場合は、助成対象外となります。" sqref="H29 H24 M24:O27 M29:O32 M34:O37 H34" xr:uid="{B8E282EC-FCA5-495F-87A7-9983FB0190E5}"/>
    <dataValidation type="decimal" operator="greaterThan" allowBlank="1" showInputMessage="1" showErrorMessage="1" errorTitle="入力ミス" error="リース額(税込み)が１台30,000円未満の場合は、助成対象外となります。" sqref="F15:F20" xr:uid="{AF2A6FF0-6AB3-40D9-A481-9BB4ADE4E766}">
      <formula1>29999.9999999999</formula1>
    </dataValidation>
    <dataValidation operator="greaterThan" allowBlank="1" showInputMessage="1" errorTitle="入力ミス" error="購入額(税込み)が１台30,000円未満の場合は、助成対象外となります。" sqref="E15:E20" xr:uid="{48FA5B35-A1DB-450E-8A77-CE55504BFEBD}"/>
    <dataValidation type="decimal" operator="equal" allowBlank="1" showInputMessage="1" showErrorMessage="1" errorTitle="入力ミス" error="都立高校では、一定の保護者負担額（30,000円）が設定されており、本助成金においても、同額を控除します。" sqref="H15:H20" xr:uid="{6F03A7E0-3E9E-45B3-816C-E6E15EA95511}">
      <formula1>-30000</formula1>
    </dataValidation>
    <dataValidation type="decimal" operator="greaterThan" allowBlank="1" showInputMessage="1" showErrorMessage="1" errorTitle="入力ミス" error="購入額(税込み)が１台30,000円未満の場合は、助成対象外となります。" sqref="G19 G15 G17 G24:G27 G29:G32 G34:G37" xr:uid="{7ACC251E-E0C0-4635-BF90-66D503991EA8}">
      <formula1>29999.9999999999</formula1>
    </dataValidation>
    <dataValidation allowBlank="1" showInputMessage="1" sqref="J17 J19 I15:I20 J15" xr:uid="{CE43F810-704A-40DD-84B2-F4C24AF0ECCD}"/>
  </dataValidations>
  <printOptions horizontalCentered="1"/>
  <pageMargins left="0.19685039370078741" right="0.19685039370078741" top="0.39370078740157483" bottom="0" header="0.11811023622047245" footer="0.19685039370078741"/>
  <pageSetup paperSize="9" scale="80" firstPageNumber="15" orientation="portrait" useFirstPageNumber="1" r:id="rId1"/>
  <headerFooter scaleWithDoc="0"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B387F-9DDD-432C-A46D-1142B32B64BF}">
  <sheetPr>
    <tabColor theme="7" tint="0.39997558519241921"/>
  </sheetPr>
  <dimension ref="A1:O243"/>
  <sheetViews>
    <sheetView view="pageBreakPreview" zoomScale="90" zoomScaleNormal="100" zoomScaleSheetLayoutView="90" workbookViewId="0">
      <selection activeCell="C1" sqref="C1"/>
    </sheetView>
  </sheetViews>
  <sheetFormatPr defaultColWidth="8.7265625" defaultRowHeight="13.5"/>
  <cols>
    <col min="1" max="1" width="1.90625" style="8" customWidth="1"/>
    <col min="2" max="2" width="6.6328125" style="8" customWidth="1"/>
    <col min="3" max="5" width="9.1796875" style="8" customWidth="1"/>
    <col min="6" max="6" width="10.6328125" style="8" customWidth="1"/>
    <col min="7" max="7" width="8.6328125" style="8" customWidth="1"/>
    <col min="8" max="14" width="3.7265625" style="8" customWidth="1"/>
    <col min="15" max="15" width="0.6328125" style="8" customWidth="1"/>
    <col min="16" max="16384" width="8.7265625" style="8"/>
  </cols>
  <sheetData>
    <row r="1" spans="1:15" s="1" customFormat="1" ht="18" customHeight="1"/>
    <row r="2" spans="1:15" ht="18.75" customHeight="1" thickBot="1">
      <c r="A2" s="1"/>
    </row>
    <row r="3" spans="1:15" ht="13.5" customHeight="1">
      <c r="A3" s="580" t="s">
        <v>156</v>
      </c>
      <c r="B3" s="581"/>
      <c r="C3" s="581"/>
      <c r="D3" s="581"/>
      <c r="E3" s="582"/>
      <c r="F3" s="107"/>
      <c r="G3" s="340" t="s">
        <v>25</v>
      </c>
      <c r="H3" s="586"/>
      <c r="I3" s="587"/>
      <c r="J3" s="587"/>
      <c r="K3" s="587"/>
      <c r="L3" s="587"/>
      <c r="M3" s="587"/>
      <c r="N3" s="588"/>
    </row>
    <row r="4" spans="1:15" ht="14.25" customHeight="1" thickBot="1">
      <c r="A4" s="583"/>
      <c r="B4" s="584"/>
      <c r="C4" s="584"/>
      <c r="D4" s="584"/>
      <c r="E4" s="585"/>
      <c r="F4" s="107"/>
      <c r="G4" s="341"/>
      <c r="H4" s="589"/>
      <c r="I4" s="590"/>
      <c r="J4" s="590"/>
      <c r="K4" s="590"/>
      <c r="L4" s="590"/>
      <c r="M4" s="590"/>
      <c r="N4" s="591"/>
    </row>
    <row r="5" spans="1:15" ht="24" customHeight="1">
      <c r="B5" s="10"/>
      <c r="C5" s="10"/>
      <c r="D5" s="9"/>
      <c r="E5" s="9"/>
      <c r="F5" s="9"/>
      <c r="G5" s="144" t="s">
        <v>135</v>
      </c>
      <c r="H5" s="145"/>
      <c r="I5" s="146"/>
      <c r="J5" s="146"/>
      <c r="K5" s="146"/>
      <c r="L5" s="146"/>
      <c r="M5" s="146"/>
      <c r="N5" s="161"/>
    </row>
    <row r="6" spans="1:15" ht="27" customHeight="1">
      <c r="A6" s="77" t="s">
        <v>35</v>
      </c>
      <c r="B6" s="59"/>
      <c r="C6" s="59"/>
      <c r="D6" s="59"/>
      <c r="E6" s="59"/>
      <c r="F6" s="59"/>
      <c r="G6" s="9"/>
    </row>
    <row r="7" spans="1:15" ht="12" customHeight="1">
      <c r="A7" s="59"/>
      <c r="B7" s="59"/>
      <c r="C7" s="59"/>
      <c r="D7" s="59"/>
      <c r="E7" s="59"/>
      <c r="F7" s="59"/>
      <c r="G7" s="9"/>
    </row>
    <row r="8" spans="1:15" ht="50.1" customHeight="1">
      <c r="A8" s="592" t="s">
        <v>40</v>
      </c>
      <c r="B8" s="592"/>
      <c r="C8" s="592"/>
      <c r="D8" s="592"/>
      <c r="E8" s="592"/>
      <c r="F8" s="592"/>
      <c r="G8" s="592"/>
      <c r="H8" s="592"/>
      <c r="I8" s="592"/>
      <c r="J8" s="592"/>
      <c r="K8" s="592"/>
      <c r="L8" s="592"/>
      <c r="M8" s="592"/>
      <c r="N8" s="592"/>
    </row>
    <row r="9" spans="1:15" ht="20.100000000000001" customHeight="1">
      <c r="A9" s="59"/>
      <c r="B9" s="593" t="s">
        <v>145</v>
      </c>
      <c r="C9" s="594"/>
      <c r="D9" s="157"/>
      <c r="E9" s="59"/>
      <c r="F9" s="59"/>
    </row>
    <row r="10" spans="1:15" ht="20.100000000000001" customHeight="1">
      <c r="A10" s="59"/>
      <c r="B10" s="593" t="s">
        <v>146</v>
      </c>
      <c r="C10" s="594"/>
      <c r="D10" s="157"/>
      <c r="E10" s="59"/>
      <c r="F10" s="59"/>
    </row>
    <row r="11" spans="1:15" ht="20.100000000000001" customHeight="1">
      <c r="A11" s="59"/>
      <c r="B11" s="15"/>
      <c r="C11" s="15"/>
      <c r="N11" s="86" t="s">
        <v>14</v>
      </c>
    </row>
    <row r="12" spans="1:15" ht="20.100000000000001" customHeight="1" thickBot="1">
      <c r="A12" s="59"/>
      <c r="B12" s="15"/>
      <c r="C12" s="15"/>
      <c r="D12" s="595" t="s">
        <v>147</v>
      </c>
      <c r="E12" s="596"/>
      <c r="F12" s="596"/>
      <c r="G12" s="596"/>
      <c r="H12" s="596"/>
      <c r="I12" s="596"/>
      <c r="J12" s="596"/>
      <c r="K12" s="596"/>
      <c r="L12" s="596"/>
      <c r="M12" s="596"/>
      <c r="N12" s="597"/>
      <c r="O12" s="11"/>
    </row>
    <row r="13" spans="1:15" s="12" customFormat="1" ht="20.100000000000001" customHeight="1">
      <c r="B13" s="598" t="s">
        <v>34</v>
      </c>
      <c r="C13" s="601" t="s">
        <v>60</v>
      </c>
      <c r="D13" s="604" t="s">
        <v>59</v>
      </c>
      <c r="E13" s="605"/>
      <c r="F13" s="606"/>
      <c r="G13" s="607" t="s">
        <v>66</v>
      </c>
      <c r="H13" s="608"/>
      <c r="I13" s="608"/>
      <c r="J13" s="608"/>
      <c r="K13" s="609"/>
      <c r="L13" s="610" t="s">
        <v>90</v>
      </c>
      <c r="M13" s="611"/>
      <c r="N13" s="612"/>
      <c r="O13"/>
    </row>
    <row r="14" spans="1:15" s="12" customFormat="1" ht="39.950000000000003" customHeight="1">
      <c r="B14" s="599"/>
      <c r="C14" s="602"/>
      <c r="D14" s="98" t="s">
        <v>85</v>
      </c>
      <c r="E14" s="106" t="s">
        <v>87</v>
      </c>
      <c r="F14" s="117" t="s">
        <v>83</v>
      </c>
      <c r="G14" s="152" t="s">
        <v>89</v>
      </c>
      <c r="H14" s="619" t="s">
        <v>77</v>
      </c>
      <c r="I14" s="620"/>
      <c r="J14" s="621" t="s">
        <v>70</v>
      </c>
      <c r="K14" s="622"/>
      <c r="L14" s="613"/>
      <c r="M14" s="614"/>
      <c r="N14" s="615"/>
      <c r="O14"/>
    </row>
    <row r="15" spans="1:15" s="123" customFormat="1" ht="15" customHeight="1" thickBot="1">
      <c r="B15" s="600"/>
      <c r="C15" s="603"/>
      <c r="D15" s="124" t="s">
        <v>84</v>
      </c>
      <c r="E15" s="127" t="s">
        <v>86</v>
      </c>
      <c r="F15" s="128" t="s">
        <v>88</v>
      </c>
      <c r="G15" s="125">
        <v>30000</v>
      </c>
      <c r="H15" s="625">
        <v>15000</v>
      </c>
      <c r="I15" s="626"/>
      <c r="J15" s="623"/>
      <c r="K15" s="624"/>
      <c r="L15" s="616"/>
      <c r="M15" s="617"/>
      <c r="N15" s="618"/>
      <c r="O15" s="126"/>
    </row>
    <row r="16" spans="1:15" s="14" customFormat="1" ht="20.100000000000001" customHeight="1">
      <c r="B16" s="90"/>
      <c r="C16" s="94"/>
      <c r="D16" s="121" t="str">
        <f>IF(C16="","",IF(C16&gt;100000,100000,IF(C16&lt;=30000,"3万円以下は対象外です",C16)))</f>
        <v/>
      </c>
      <c r="E16" s="93">
        <f>IF(C16="",0,-30000)</f>
        <v>0</v>
      </c>
      <c r="F16" s="118">
        <f>IF(D16="",0,D16+E16)</f>
        <v>0</v>
      </c>
      <c r="G16" s="108"/>
      <c r="H16" s="634"/>
      <c r="I16" s="635"/>
      <c r="J16" s="636"/>
      <c r="K16" s="637"/>
      <c r="L16" s="638">
        <f>IF(C16="",0,IF(G16="○",F16+30000,IF(H16="○",F16+15000,F16)))</f>
        <v>0</v>
      </c>
      <c r="M16" s="639"/>
      <c r="N16" s="640"/>
      <c r="O16"/>
    </row>
    <row r="17" spans="2:15" s="14" customFormat="1" ht="20.100000000000001" customHeight="1">
      <c r="B17" s="91"/>
      <c r="C17" s="96"/>
      <c r="D17" s="122" t="str">
        <f>IF(C17="","",IF(C17&gt;100000,100000,IF(C17&lt;=30000,"3万円以下は対象外です",C17)))</f>
        <v/>
      </c>
      <c r="E17" s="97">
        <f t="shared" ref="E17:E80" si="0">IF(C17="",0,-30000)</f>
        <v>0</v>
      </c>
      <c r="F17" s="119">
        <f t="shared" ref="F17:F80" si="1">IF(D17="",0,D17+E17)</f>
        <v>0</v>
      </c>
      <c r="G17" s="109"/>
      <c r="H17" s="627"/>
      <c r="I17" s="628"/>
      <c r="J17" s="629"/>
      <c r="K17" s="630"/>
      <c r="L17" s="631">
        <f t="shared" ref="L17:L80" si="2">IF(C17="",0,IF(G17="○",F17+30000,IF(H17="○",F17+15000,F17)))</f>
        <v>0</v>
      </c>
      <c r="M17" s="632"/>
      <c r="N17" s="633"/>
      <c r="O17"/>
    </row>
    <row r="18" spans="2:15" s="14" customFormat="1" ht="20.100000000000001" customHeight="1">
      <c r="B18" s="91"/>
      <c r="C18" s="96"/>
      <c r="D18" s="122" t="str">
        <f t="shared" ref="D18:D81" si="3">IF(C18="","",IF(C18&gt;100000,100000,IF(C18&lt;=30000,"3万円以下は対象外です",C18)))</f>
        <v/>
      </c>
      <c r="E18" s="97">
        <f t="shared" si="0"/>
        <v>0</v>
      </c>
      <c r="F18" s="119">
        <f t="shared" si="1"/>
        <v>0</v>
      </c>
      <c r="G18" s="109"/>
      <c r="H18" s="627"/>
      <c r="I18" s="628"/>
      <c r="J18" s="629"/>
      <c r="K18" s="630"/>
      <c r="L18" s="631">
        <f t="shared" si="2"/>
        <v>0</v>
      </c>
      <c r="M18" s="632"/>
      <c r="N18" s="633"/>
      <c r="O18"/>
    </row>
    <row r="19" spans="2:15" s="14" customFormat="1" ht="20.100000000000001" customHeight="1">
      <c r="B19" s="91"/>
      <c r="C19" s="96"/>
      <c r="D19" s="122" t="str">
        <f t="shared" si="3"/>
        <v/>
      </c>
      <c r="E19" s="97">
        <f t="shared" si="0"/>
        <v>0</v>
      </c>
      <c r="F19" s="119">
        <f t="shared" si="1"/>
        <v>0</v>
      </c>
      <c r="G19" s="109"/>
      <c r="H19" s="627"/>
      <c r="I19" s="628"/>
      <c r="J19" s="629"/>
      <c r="K19" s="630"/>
      <c r="L19" s="631">
        <f t="shared" si="2"/>
        <v>0</v>
      </c>
      <c r="M19" s="632"/>
      <c r="N19" s="633"/>
      <c r="O19"/>
    </row>
    <row r="20" spans="2:15" s="14" customFormat="1" ht="20.100000000000001" customHeight="1">
      <c r="B20" s="91"/>
      <c r="C20" s="96"/>
      <c r="D20" s="122" t="str">
        <f t="shared" si="3"/>
        <v/>
      </c>
      <c r="E20" s="97">
        <f t="shared" si="0"/>
        <v>0</v>
      </c>
      <c r="F20" s="119">
        <f t="shared" si="1"/>
        <v>0</v>
      </c>
      <c r="G20" s="109"/>
      <c r="H20" s="627"/>
      <c r="I20" s="628"/>
      <c r="J20" s="629"/>
      <c r="K20" s="630"/>
      <c r="L20" s="631">
        <f t="shared" si="2"/>
        <v>0</v>
      </c>
      <c r="M20" s="632"/>
      <c r="N20" s="633"/>
      <c r="O20"/>
    </row>
    <row r="21" spans="2:15" s="14" customFormat="1" ht="20.100000000000001" customHeight="1">
      <c r="B21" s="91"/>
      <c r="C21" s="96"/>
      <c r="D21" s="122" t="str">
        <f t="shared" si="3"/>
        <v/>
      </c>
      <c r="E21" s="97">
        <f t="shared" si="0"/>
        <v>0</v>
      </c>
      <c r="F21" s="119">
        <f t="shared" si="1"/>
        <v>0</v>
      </c>
      <c r="G21" s="109"/>
      <c r="H21" s="627"/>
      <c r="I21" s="628"/>
      <c r="J21" s="629"/>
      <c r="K21" s="630"/>
      <c r="L21" s="631">
        <f t="shared" si="2"/>
        <v>0</v>
      </c>
      <c r="M21" s="632"/>
      <c r="N21" s="633"/>
      <c r="O21"/>
    </row>
    <row r="22" spans="2:15" s="14" customFormat="1" ht="20.100000000000001" customHeight="1">
      <c r="B22" s="91"/>
      <c r="C22" s="96"/>
      <c r="D22" s="122" t="str">
        <f t="shared" si="3"/>
        <v/>
      </c>
      <c r="E22" s="97">
        <f t="shared" si="0"/>
        <v>0</v>
      </c>
      <c r="F22" s="119">
        <f t="shared" si="1"/>
        <v>0</v>
      </c>
      <c r="G22" s="109" t="s">
        <v>148</v>
      </c>
      <c r="H22" s="627" t="s">
        <v>148</v>
      </c>
      <c r="I22" s="628"/>
      <c r="J22" s="629"/>
      <c r="K22" s="630"/>
      <c r="L22" s="631">
        <f t="shared" si="2"/>
        <v>0</v>
      </c>
      <c r="M22" s="632"/>
      <c r="N22" s="633"/>
      <c r="O22"/>
    </row>
    <row r="23" spans="2:15" s="14" customFormat="1" ht="20.100000000000001" customHeight="1">
      <c r="B23" s="91"/>
      <c r="C23" s="96"/>
      <c r="D23" s="122" t="str">
        <f t="shared" si="3"/>
        <v/>
      </c>
      <c r="E23" s="97">
        <f t="shared" si="0"/>
        <v>0</v>
      </c>
      <c r="F23" s="119">
        <f t="shared" si="1"/>
        <v>0</v>
      </c>
      <c r="G23" s="109" t="s">
        <v>148</v>
      </c>
      <c r="H23" s="627" t="s">
        <v>148</v>
      </c>
      <c r="I23" s="628"/>
      <c r="J23" s="629"/>
      <c r="K23" s="630"/>
      <c r="L23" s="631">
        <f t="shared" si="2"/>
        <v>0</v>
      </c>
      <c r="M23" s="632"/>
      <c r="N23" s="633"/>
      <c r="O23"/>
    </row>
    <row r="24" spans="2:15" s="14" customFormat="1" ht="20.100000000000001" customHeight="1">
      <c r="B24" s="91"/>
      <c r="C24" s="96"/>
      <c r="D24" s="122" t="str">
        <f t="shared" si="3"/>
        <v/>
      </c>
      <c r="E24" s="97">
        <f t="shared" si="0"/>
        <v>0</v>
      </c>
      <c r="F24" s="119">
        <f t="shared" si="1"/>
        <v>0</v>
      </c>
      <c r="G24" s="109" t="s">
        <v>148</v>
      </c>
      <c r="H24" s="627" t="s">
        <v>148</v>
      </c>
      <c r="I24" s="628"/>
      <c r="J24" s="629"/>
      <c r="K24" s="630"/>
      <c r="L24" s="631">
        <f t="shared" si="2"/>
        <v>0</v>
      </c>
      <c r="M24" s="632"/>
      <c r="N24" s="633"/>
      <c r="O24"/>
    </row>
    <row r="25" spans="2:15" s="14" customFormat="1" ht="20.100000000000001" customHeight="1">
      <c r="B25" s="91"/>
      <c r="C25" s="96"/>
      <c r="D25" s="122" t="str">
        <f t="shared" si="3"/>
        <v/>
      </c>
      <c r="E25" s="97">
        <f t="shared" si="0"/>
        <v>0</v>
      </c>
      <c r="F25" s="119">
        <f t="shared" si="1"/>
        <v>0</v>
      </c>
      <c r="G25" s="109" t="s">
        <v>148</v>
      </c>
      <c r="H25" s="627" t="s">
        <v>148</v>
      </c>
      <c r="I25" s="628"/>
      <c r="J25" s="629"/>
      <c r="K25" s="630"/>
      <c r="L25" s="631">
        <f t="shared" si="2"/>
        <v>0</v>
      </c>
      <c r="M25" s="632"/>
      <c r="N25" s="633"/>
      <c r="O25"/>
    </row>
    <row r="26" spans="2:15" s="14" customFormat="1" ht="20.100000000000001" customHeight="1">
      <c r="B26" s="91"/>
      <c r="C26" s="96"/>
      <c r="D26" s="122" t="str">
        <f t="shared" si="3"/>
        <v/>
      </c>
      <c r="E26" s="97">
        <f t="shared" si="0"/>
        <v>0</v>
      </c>
      <c r="F26" s="119">
        <f t="shared" si="1"/>
        <v>0</v>
      </c>
      <c r="G26" s="109" t="s">
        <v>148</v>
      </c>
      <c r="H26" s="627" t="s">
        <v>148</v>
      </c>
      <c r="I26" s="628"/>
      <c r="J26" s="629"/>
      <c r="K26" s="630"/>
      <c r="L26" s="631">
        <f t="shared" si="2"/>
        <v>0</v>
      </c>
      <c r="M26" s="632"/>
      <c r="N26" s="633"/>
      <c r="O26"/>
    </row>
    <row r="27" spans="2:15" s="14" customFormat="1" ht="20.100000000000001" customHeight="1">
      <c r="B27" s="91"/>
      <c r="C27" s="95"/>
      <c r="D27" s="122" t="str">
        <f t="shared" si="3"/>
        <v/>
      </c>
      <c r="E27" s="97">
        <f t="shared" si="0"/>
        <v>0</v>
      </c>
      <c r="F27" s="119">
        <f t="shared" si="1"/>
        <v>0</v>
      </c>
      <c r="G27" s="109" t="s">
        <v>148</v>
      </c>
      <c r="H27" s="627" t="s">
        <v>148</v>
      </c>
      <c r="I27" s="628"/>
      <c r="J27" s="629"/>
      <c r="K27" s="630"/>
      <c r="L27" s="631">
        <f t="shared" si="2"/>
        <v>0</v>
      </c>
      <c r="M27" s="632"/>
      <c r="N27" s="633"/>
      <c r="O27"/>
    </row>
    <row r="28" spans="2:15" s="14" customFormat="1" ht="20.100000000000001" customHeight="1">
      <c r="B28" s="91"/>
      <c r="C28" s="96"/>
      <c r="D28" s="122" t="str">
        <f t="shared" si="3"/>
        <v/>
      </c>
      <c r="E28" s="97">
        <f t="shared" si="0"/>
        <v>0</v>
      </c>
      <c r="F28" s="119">
        <f t="shared" si="1"/>
        <v>0</v>
      </c>
      <c r="G28" s="109" t="s">
        <v>148</v>
      </c>
      <c r="H28" s="627" t="s">
        <v>148</v>
      </c>
      <c r="I28" s="628"/>
      <c r="J28" s="629"/>
      <c r="K28" s="630"/>
      <c r="L28" s="631">
        <f t="shared" si="2"/>
        <v>0</v>
      </c>
      <c r="M28" s="632"/>
      <c r="N28" s="633"/>
      <c r="O28"/>
    </row>
    <row r="29" spans="2:15" s="14" customFormat="1" ht="20.100000000000001" customHeight="1">
      <c r="B29" s="91"/>
      <c r="C29" s="96"/>
      <c r="D29" s="122" t="str">
        <f t="shared" si="3"/>
        <v/>
      </c>
      <c r="E29" s="97">
        <f t="shared" si="0"/>
        <v>0</v>
      </c>
      <c r="F29" s="119">
        <f t="shared" si="1"/>
        <v>0</v>
      </c>
      <c r="G29" s="109" t="s">
        <v>148</v>
      </c>
      <c r="H29" s="627" t="s">
        <v>148</v>
      </c>
      <c r="I29" s="628"/>
      <c r="J29" s="629"/>
      <c r="K29" s="630"/>
      <c r="L29" s="631">
        <f t="shared" si="2"/>
        <v>0</v>
      </c>
      <c r="M29" s="632"/>
      <c r="N29" s="633"/>
      <c r="O29"/>
    </row>
    <row r="30" spans="2:15" s="14" customFormat="1" ht="20.100000000000001" customHeight="1">
      <c r="B30" s="91"/>
      <c r="C30" s="96"/>
      <c r="D30" s="122" t="str">
        <f t="shared" si="3"/>
        <v/>
      </c>
      <c r="E30" s="97">
        <f t="shared" si="0"/>
        <v>0</v>
      </c>
      <c r="F30" s="119">
        <f t="shared" si="1"/>
        <v>0</v>
      </c>
      <c r="G30" s="109" t="s">
        <v>148</v>
      </c>
      <c r="H30" s="627" t="s">
        <v>148</v>
      </c>
      <c r="I30" s="628"/>
      <c r="J30" s="629"/>
      <c r="K30" s="630"/>
      <c r="L30" s="631">
        <f t="shared" si="2"/>
        <v>0</v>
      </c>
      <c r="M30" s="632"/>
      <c r="N30" s="633"/>
      <c r="O30"/>
    </row>
    <row r="31" spans="2:15" s="14" customFormat="1" ht="20.100000000000001" customHeight="1">
      <c r="B31" s="91"/>
      <c r="C31" s="96"/>
      <c r="D31" s="122" t="str">
        <f t="shared" si="3"/>
        <v/>
      </c>
      <c r="E31" s="97">
        <f t="shared" si="0"/>
        <v>0</v>
      </c>
      <c r="F31" s="119">
        <f t="shared" si="1"/>
        <v>0</v>
      </c>
      <c r="G31" s="109" t="s">
        <v>148</v>
      </c>
      <c r="H31" s="627" t="s">
        <v>148</v>
      </c>
      <c r="I31" s="628"/>
      <c r="J31" s="629"/>
      <c r="K31" s="630"/>
      <c r="L31" s="631">
        <f t="shared" si="2"/>
        <v>0</v>
      </c>
      <c r="M31" s="632"/>
      <c r="N31" s="633"/>
      <c r="O31"/>
    </row>
    <row r="32" spans="2:15" s="14" customFormat="1" ht="20.100000000000001" customHeight="1">
      <c r="B32" s="91"/>
      <c r="C32" s="96"/>
      <c r="D32" s="122" t="str">
        <f t="shared" si="3"/>
        <v/>
      </c>
      <c r="E32" s="97">
        <f t="shared" si="0"/>
        <v>0</v>
      </c>
      <c r="F32" s="119">
        <f t="shared" si="1"/>
        <v>0</v>
      </c>
      <c r="G32" s="109" t="s">
        <v>148</v>
      </c>
      <c r="H32" s="627" t="s">
        <v>148</v>
      </c>
      <c r="I32" s="628"/>
      <c r="J32" s="629"/>
      <c r="K32" s="630"/>
      <c r="L32" s="631">
        <f t="shared" si="2"/>
        <v>0</v>
      </c>
      <c r="M32" s="632"/>
      <c r="N32" s="633"/>
      <c r="O32"/>
    </row>
    <row r="33" spans="2:15" s="14" customFormat="1" ht="20.100000000000001" customHeight="1">
      <c r="B33" s="91"/>
      <c r="C33" s="96"/>
      <c r="D33" s="122" t="str">
        <f t="shared" si="3"/>
        <v/>
      </c>
      <c r="E33" s="97">
        <f t="shared" si="0"/>
        <v>0</v>
      </c>
      <c r="F33" s="119">
        <f t="shared" si="1"/>
        <v>0</v>
      </c>
      <c r="G33" s="109" t="s">
        <v>148</v>
      </c>
      <c r="H33" s="627" t="s">
        <v>148</v>
      </c>
      <c r="I33" s="628"/>
      <c r="J33" s="629"/>
      <c r="K33" s="630"/>
      <c r="L33" s="631">
        <f t="shared" si="2"/>
        <v>0</v>
      </c>
      <c r="M33" s="632"/>
      <c r="N33" s="633"/>
      <c r="O33"/>
    </row>
    <row r="34" spans="2:15" s="14" customFormat="1" ht="20.100000000000001" customHeight="1">
      <c r="B34" s="91"/>
      <c r="C34" s="96"/>
      <c r="D34" s="122" t="str">
        <f t="shared" si="3"/>
        <v/>
      </c>
      <c r="E34" s="97">
        <f t="shared" si="0"/>
        <v>0</v>
      </c>
      <c r="F34" s="119">
        <f t="shared" si="1"/>
        <v>0</v>
      </c>
      <c r="G34" s="109" t="s">
        <v>148</v>
      </c>
      <c r="H34" s="627" t="s">
        <v>148</v>
      </c>
      <c r="I34" s="628"/>
      <c r="J34" s="629"/>
      <c r="K34" s="630"/>
      <c r="L34" s="631">
        <f t="shared" si="2"/>
        <v>0</v>
      </c>
      <c r="M34" s="632"/>
      <c r="N34" s="633"/>
      <c r="O34"/>
    </row>
    <row r="35" spans="2:15" s="14" customFormat="1" ht="20.100000000000001" customHeight="1">
      <c r="B35" s="91"/>
      <c r="C35" s="96"/>
      <c r="D35" s="122" t="str">
        <f t="shared" si="3"/>
        <v/>
      </c>
      <c r="E35" s="97">
        <f t="shared" si="0"/>
        <v>0</v>
      </c>
      <c r="F35" s="119">
        <f t="shared" si="1"/>
        <v>0</v>
      </c>
      <c r="G35" s="109" t="s">
        <v>148</v>
      </c>
      <c r="H35" s="627" t="s">
        <v>148</v>
      </c>
      <c r="I35" s="628"/>
      <c r="J35" s="629"/>
      <c r="K35" s="630"/>
      <c r="L35" s="631">
        <f t="shared" si="2"/>
        <v>0</v>
      </c>
      <c r="M35" s="632"/>
      <c r="N35" s="633"/>
      <c r="O35"/>
    </row>
    <row r="36" spans="2:15" s="14" customFormat="1" ht="20.100000000000001" customHeight="1">
      <c r="B36" s="91"/>
      <c r="C36" s="96"/>
      <c r="D36" s="122" t="str">
        <f t="shared" si="3"/>
        <v/>
      </c>
      <c r="E36" s="97">
        <f t="shared" si="0"/>
        <v>0</v>
      </c>
      <c r="F36" s="119">
        <f t="shared" si="1"/>
        <v>0</v>
      </c>
      <c r="G36" s="109" t="s">
        <v>148</v>
      </c>
      <c r="H36" s="627" t="s">
        <v>148</v>
      </c>
      <c r="I36" s="628"/>
      <c r="J36" s="629"/>
      <c r="K36" s="630"/>
      <c r="L36" s="631">
        <f t="shared" si="2"/>
        <v>0</v>
      </c>
      <c r="M36" s="632"/>
      <c r="N36" s="633"/>
      <c r="O36"/>
    </row>
    <row r="37" spans="2:15" s="14" customFormat="1" ht="20.100000000000001" customHeight="1">
      <c r="B37" s="91"/>
      <c r="C37" s="96"/>
      <c r="D37" s="122" t="str">
        <f t="shared" si="3"/>
        <v/>
      </c>
      <c r="E37" s="97">
        <f t="shared" si="0"/>
        <v>0</v>
      </c>
      <c r="F37" s="119">
        <f t="shared" si="1"/>
        <v>0</v>
      </c>
      <c r="G37" s="109" t="s">
        <v>148</v>
      </c>
      <c r="H37" s="627" t="s">
        <v>148</v>
      </c>
      <c r="I37" s="628"/>
      <c r="J37" s="629"/>
      <c r="K37" s="630"/>
      <c r="L37" s="631">
        <f t="shared" si="2"/>
        <v>0</v>
      </c>
      <c r="M37" s="632"/>
      <c r="N37" s="633"/>
      <c r="O37"/>
    </row>
    <row r="38" spans="2:15" s="14" customFormat="1" ht="20.100000000000001" customHeight="1">
      <c r="B38" s="91"/>
      <c r="C38" s="96"/>
      <c r="D38" s="122" t="str">
        <f t="shared" si="3"/>
        <v/>
      </c>
      <c r="E38" s="97">
        <f t="shared" si="0"/>
        <v>0</v>
      </c>
      <c r="F38" s="119">
        <f t="shared" si="1"/>
        <v>0</v>
      </c>
      <c r="G38" s="109" t="s">
        <v>148</v>
      </c>
      <c r="H38" s="627" t="s">
        <v>148</v>
      </c>
      <c r="I38" s="628"/>
      <c r="J38" s="629"/>
      <c r="K38" s="630"/>
      <c r="L38" s="631">
        <f t="shared" si="2"/>
        <v>0</v>
      </c>
      <c r="M38" s="632"/>
      <c r="N38" s="633"/>
      <c r="O38"/>
    </row>
    <row r="39" spans="2:15" s="14" customFormat="1" ht="20.100000000000001" customHeight="1">
      <c r="B39" s="91"/>
      <c r="C39" s="96"/>
      <c r="D39" s="122" t="str">
        <f t="shared" si="3"/>
        <v/>
      </c>
      <c r="E39" s="97">
        <f t="shared" si="0"/>
        <v>0</v>
      </c>
      <c r="F39" s="119">
        <f t="shared" si="1"/>
        <v>0</v>
      </c>
      <c r="G39" s="109" t="s">
        <v>148</v>
      </c>
      <c r="H39" s="627" t="s">
        <v>148</v>
      </c>
      <c r="I39" s="628"/>
      <c r="J39" s="629"/>
      <c r="K39" s="630"/>
      <c r="L39" s="631">
        <f t="shared" si="2"/>
        <v>0</v>
      </c>
      <c r="M39" s="632"/>
      <c r="N39" s="633"/>
      <c r="O39"/>
    </row>
    <row r="40" spans="2:15" s="14" customFormat="1" ht="20.100000000000001" customHeight="1">
      <c r="B40" s="91"/>
      <c r="C40" s="96"/>
      <c r="D40" s="122" t="str">
        <f t="shared" si="3"/>
        <v/>
      </c>
      <c r="E40" s="97">
        <f t="shared" si="0"/>
        <v>0</v>
      </c>
      <c r="F40" s="119">
        <f t="shared" si="1"/>
        <v>0</v>
      </c>
      <c r="G40" s="109" t="s">
        <v>148</v>
      </c>
      <c r="H40" s="627" t="s">
        <v>148</v>
      </c>
      <c r="I40" s="628"/>
      <c r="J40" s="629"/>
      <c r="K40" s="630"/>
      <c r="L40" s="631">
        <f t="shared" si="2"/>
        <v>0</v>
      </c>
      <c r="M40" s="632"/>
      <c r="N40" s="633"/>
      <c r="O40"/>
    </row>
    <row r="41" spans="2:15" s="14" customFormat="1" ht="20.100000000000001" customHeight="1">
      <c r="B41" s="91"/>
      <c r="C41" s="96"/>
      <c r="D41" s="122" t="str">
        <f t="shared" si="3"/>
        <v/>
      </c>
      <c r="E41" s="97">
        <f t="shared" si="0"/>
        <v>0</v>
      </c>
      <c r="F41" s="119">
        <f t="shared" si="1"/>
        <v>0</v>
      </c>
      <c r="G41" s="109" t="s">
        <v>148</v>
      </c>
      <c r="H41" s="627" t="s">
        <v>148</v>
      </c>
      <c r="I41" s="628"/>
      <c r="J41" s="629"/>
      <c r="K41" s="630"/>
      <c r="L41" s="631">
        <f t="shared" si="2"/>
        <v>0</v>
      </c>
      <c r="M41" s="632"/>
      <c r="N41" s="633"/>
      <c r="O41"/>
    </row>
    <row r="42" spans="2:15" s="14" customFormat="1" ht="20.100000000000001" customHeight="1">
      <c r="B42" s="91"/>
      <c r="C42" s="96"/>
      <c r="D42" s="122" t="str">
        <f t="shared" si="3"/>
        <v/>
      </c>
      <c r="E42" s="97">
        <f t="shared" si="0"/>
        <v>0</v>
      </c>
      <c r="F42" s="119">
        <f t="shared" si="1"/>
        <v>0</v>
      </c>
      <c r="G42" s="109" t="s">
        <v>148</v>
      </c>
      <c r="H42" s="627" t="s">
        <v>148</v>
      </c>
      <c r="I42" s="628"/>
      <c r="J42" s="629"/>
      <c r="K42" s="630"/>
      <c r="L42" s="631">
        <f t="shared" si="2"/>
        <v>0</v>
      </c>
      <c r="M42" s="632"/>
      <c r="N42" s="633"/>
      <c r="O42"/>
    </row>
    <row r="43" spans="2:15" s="14" customFormat="1" ht="20.100000000000001" customHeight="1">
      <c r="B43" s="91"/>
      <c r="C43" s="96"/>
      <c r="D43" s="122" t="str">
        <f t="shared" si="3"/>
        <v/>
      </c>
      <c r="E43" s="97">
        <f t="shared" si="0"/>
        <v>0</v>
      </c>
      <c r="F43" s="119">
        <f t="shared" si="1"/>
        <v>0</v>
      </c>
      <c r="G43" s="109" t="s">
        <v>148</v>
      </c>
      <c r="H43" s="627" t="s">
        <v>148</v>
      </c>
      <c r="I43" s="628"/>
      <c r="J43" s="629"/>
      <c r="K43" s="630"/>
      <c r="L43" s="631">
        <f t="shared" si="2"/>
        <v>0</v>
      </c>
      <c r="M43" s="632"/>
      <c r="N43" s="633"/>
      <c r="O43"/>
    </row>
    <row r="44" spans="2:15" s="14" customFormat="1" ht="20.100000000000001" customHeight="1">
      <c r="B44" s="91"/>
      <c r="C44" s="96"/>
      <c r="D44" s="122" t="str">
        <f t="shared" si="3"/>
        <v/>
      </c>
      <c r="E44" s="97">
        <f t="shared" si="0"/>
        <v>0</v>
      </c>
      <c r="F44" s="119">
        <f t="shared" si="1"/>
        <v>0</v>
      </c>
      <c r="G44" s="109" t="s">
        <v>148</v>
      </c>
      <c r="H44" s="627" t="s">
        <v>148</v>
      </c>
      <c r="I44" s="628"/>
      <c r="J44" s="629"/>
      <c r="K44" s="630"/>
      <c r="L44" s="631">
        <f t="shared" si="2"/>
        <v>0</v>
      </c>
      <c r="M44" s="632"/>
      <c r="N44" s="633"/>
      <c r="O44"/>
    </row>
    <row r="45" spans="2:15" s="14" customFormat="1" ht="20.100000000000001" customHeight="1">
      <c r="B45" s="91"/>
      <c r="C45" s="96"/>
      <c r="D45" s="122" t="str">
        <f t="shared" si="3"/>
        <v/>
      </c>
      <c r="E45" s="97">
        <f t="shared" si="0"/>
        <v>0</v>
      </c>
      <c r="F45" s="119">
        <f t="shared" si="1"/>
        <v>0</v>
      </c>
      <c r="G45" s="109" t="s">
        <v>148</v>
      </c>
      <c r="H45" s="627" t="s">
        <v>148</v>
      </c>
      <c r="I45" s="628"/>
      <c r="J45" s="629"/>
      <c r="K45" s="630"/>
      <c r="L45" s="631">
        <f t="shared" si="2"/>
        <v>0</v>
      </c>
      <c r="M45" s="632"/>
      <c r="N45" s="633"/>
      <c r="O45"/>
    </row>
    <row r="46" spans="2:15" s="14" customFormat="1" ht="20.100000000000001" customHeight="1">
      <c r="B46" s="91"/>
      <c r="C46" s="96"/>
      <c r="D46" s="122" t="str">
        <f t="shared" si="3"/>
        <v/>
      </c>
      <c r="E46" s="97">
        <f t="shared" si="0"/>
        <v>0</v>
      </c>
      <c r="F46" s="119">
        <f t="shared" si="1"/>
        <v>0</v>
      </c>
      <c r="G46" s="109" t="s">
        <v>148</v>
      </c>
      <c r="H46" s="627" t="s">
        <v>148</v>
      </c>
      <c r="I46" s="628"/>
      <c r="J46" s="629"/>
      <c r="K46" s="630"/>
      <c r="L46" s="631">
        <f t="shared" si="2"/>
        <v>0</v>
      </c>
      <c r="M46" s="632"/>
      <c r="N46" s="633"/>
      <c r="O46"/>
    </row>
    <row r="47" spans="2:15" s="14" customFormat="1" ht="20.100000000000001" customHeight="1">
      <c r="B47" s="91"/>
      <c r="C47" s="96"/>
      <c r="D47" s="122" t="str">
        <f t="shared" si="3"/>
        <v/>
      </c>
      <c r="E47" s="97">
        <f t="shared" si="0"/>
        <v>0</v>
      </c>
      <c r="F47" s="119">
        <f t="shared" si="1"/>
        <v>0</v>
      </c>
      <c r="G47" s="109" t="s">
        <v>148</v>
      </c>
      <c r="H47" s="627" t="s">
        <v>148</v>
      </c>
      <c r="I47" s="628"/>
      <c r="J47" s="629"/>
      <c r="K47" s="630"/>
      <c r="L47" s="631">
        <f t="shared" si="2"/>
        <v>0</v>
      </c>
      <c r="M47" s="632"/>
      <c r="N47" s="633"/>
      <c r="O47"/>
    </row>
    <row r="48" spans="2:15" s="14" customFormat="1" ht="20.100000000000001" customHeight="1">
      <c r="B48" s="91"/>
      <c r="C48" s="96"/>
      <c r="D48" s="122" t="str">
        <f t="shared" si="3"/>
        <v/>
      </c>
      <c r="E48" s="97">
        <f t="shared" si="0"/>
        <v>0</v>
      </c>
      <c r="F48" s="119">
        <f t="shared" si="1"/>
        <v>0</v>
      </c>
      <c r="G48" s="109" t="s">
        <v>148</v>
      </c>
      <c r="H48" s="627" t="s">
        <v>148</v>
      </c>
      <c r="I48" s="628"/>
      <c r="J48" s="629"/>
      <c r="K48" s="630"/>
      <c r="L48" s="631">
        <f t="shared" si="2"/>
        <v>0</v>
      </c>
      <c r="M48" s="632"/>
      <c r="N48" s="633"/>
      <c r="O48"/>
    </row>
    <row r="49" spans="2:15" s="14" customFormat="1" ht="20.100000000000001" customHeight="1">
      <c r="B49" s="91"/>
      <c r="C49" s="96"/>
      <c r="D49" s="122" t="str">
        <f t="shared" si="3"/>
        <v/>
      </c>
      <c r="E49" s="97">
        <f t="shared" si="0"/>
        <v>0</v>
      </c>
      <c r="F49" s="119">
        <f t="shared" si="1"/>
        <v>0</v>
      </c>
      <c r="G49" s="109" t="s">
        <v>148</v>
      </c>
      <c r="H49" s="627" t="s">
        <v>148</v>
      </c>
      <c r="I49" s="628"/>
      <c r="J49" s="629"/>
      <c r="K49" s="630"/>
      <c r="L49" s="631">
        <f t="shared" si="2"/>
        <v>0</v>
      </c>
      <c r="M49" s="632"/>
      <c r="N49" s="633"/>
      <c r="O49"/>
    </row>
    <row r="50" spans="2:15" s="14" customFormat="1" ht="20.100000000000001" customHeight="1">
      <c r="B50" s="91"/>
      <c r="C50" s="96"/>
      <c r="D50" s="122" t="str">
        <f t="shared" si="3"/>
        <v/>
      </c>
      <c r="E50" s="97">
        <f t="shared" si="0"/>
        <v>0</v>
      </c>
      <c r="F50" s="119">
        <f t="shared" si="1"/>
        <v>0</v>
      </c>
      <c r="G50" s="109" t="s">
        <v>148</v>
      </c>
      <c r="H50" s="627" t="s">
        <v>148</v>
      </c>
      <c r="I50" s="628"/>
      <c r="J50" s="629"/>
      <c r="K50" s="630"/>
      <c r="L50" s="631">
        <f t="shared" si="2"/>
        <v>0</v>
      </c>
      <c r="M50" s="632"/>
      <c r="N50" s="633"/>
      <c r="O50"/>
    </row>
    <row r="51" spans="2:15" s="14" customFormat="1" ht="20.100000000000001" customHeight="1">
      <c r="B51" s="91"/>
      <c r="C51" s="96"/>
      <c r="D51" s="122" t="str">
        <f t="shared" si="3"/>
        <v/>
      </c>
      <c r="E51" s="97">
        <f t="shared" si="0"/>
        <v>0</v>
      </c>
      <c r="F51" s="119">
        <f t="shared" si="1"/>
        <v>0</v>
      </c>
      <c r="G51" s="109" t="s">
        <v>148</v>
      </c>
      <c r="H51" s="627" t="s">
        <v>148</v>
      </c>
      <c r="I51" s="628"/>
      <c r="J51" s="629"/>
      <c r="K51" s="630"/>
      <c r="L51" s="631">
        <f t="shared" si="2"/>
        <v>0</v>
      </c>
      <c r="M51" s="632"/>
      <c r="N51" s="633"/>
      <c r="O51"/>
    </row>
    <row r="52" spans="2:15" s="14" customFormat="1" ht="20.100000000000001" customHeight="1">
      <c r="B52" s="91"/>
      <c r="C52" s="96"/>
      <c r="D52" s="122" t="str">
        <f t="shared" si="3"/>
        <v/>
      </c>
      <c r="E52" s="97">
        <f t="shared" si="0"/>
        <v>0</v>
      </c>
      <c r="F52" s="119">
        <f t="shared" si="1"/>
        <v>0</v>
      </c>
      <c r="G52" s="109" t="s">
        <v>148</v>
      </c>
      <c r="H52" s="627" t="s">
        <v>148</v>
      </c>
      <c r="I52" s="628"/>
      <c r="J52" s="629"/>
      <c r="K52" s="630"/>
      <c r="L52" s="631">
        <f t="shared" si="2"/>
        <v>0</v>
      </c>
      <c r="M52" s="632"/>
      <c r="N52" s="633"/>
      <c r="O52"/>
    </row>
    <row r="53" spans="2:15" s="14" customFormat="1" ht="20.100000000000001" customHeight="1">
      <c r="B53" s="91"/>
      <c r="C53" s="96"/>
      <c r="D53" s="122" t="str">
        <f t="shared" si="3"/>
        <v/>
      </c>
      <c r="E53" s="97">
        <f t="shared" si="0"/>
        <v>0</v>
      </c>
      <c r="F53" s="119">
        <f t="shared" si="1"/>
        <v>0</v>
      </c>
      <c r="G53" s="109" t="s">
        <v>148</v>
      </c>
      <c r="H53" s="627" t="s">
        <v>148</v>
      </c>
      <c r="I53" s="628"/>
      <c r="J53" s="629"/>
      <c r="K53" s="630"/>
      <c r="L53" s="631">
        <f t="shared" si="2"/>
        <v>0</v>
      </c>
      <c r="M53" s="632"/>
      <c r="N53" s="633"/>
      <c r="O53"/>
    </row>
    <row r="54" spans="2:15" s="14" customFormat="1" ht="20.100000000000001" customHeight="1">
      <c r="B54" s="91"/>
      <c r="C54" s="96"/>
      <c r="D54" s="122" t="str">
        <f t="shared" si="3"/>
        <v/>
      </c>
      <c r="E54" s="97">
        <f t="shared" si="0"/>
        <v>0</v>
      </c>
      <c r="F54" s="119">
        <f t="shared" si="1"/>
        <v>0</v>
      </c>
      <c r="G54" s="109" t="s">
        <v>148</v>
      </c>
      <c r="H54" s="627" t="s">
        <v>148</v>
      </c>
      <c r="I54" s="628"/>
      <c r="J54" s="629"/>
      <c r="K54" s="630"/>
      <c r="L54" s="631">
        <f t="shared" si="2"/>
        <v>0</v>
      </c>
      <c r="M54" s="632"/>
      <c r="N54" s="633"/>
      <c r="O54"/>
    </row>
    <row r="55" spans="2:15" s="14" customFormat="1" ht="20.100000000000001" customHeight="1">
      <c r="B55" s="91"/>
      <c r="C55" s="96"/>
      <c r="D55" s="122" t="str">
        <f t="shared" si="3"/>
        <v/>
      </c>
      <c r="E55" s="97">
        <f t="shared" si="0"/>
        <v>0</v>
      </c>
      <c r="F55" s="119">
        <f t="shared" si="1"/>
        <v>0</v>
      </c>
      <c r="G55" s="109" t="s">
        <v>148</v>
      </c>
      <c r="H55" s="627" t="s">
        <v>148</v>
      </c>
      <c r="I55" s="628"/>
      <c r="J55" s="629"/>
      <c r="K55" s="630"/>
      <c r="L55" s="631">
        <f t="shared" si="2"/>
        <v>0</v>
      </c>
      <c r="M55" s="632"/>
      <c r="N55" s="633"/>
      <c r="O55"/>
    </row>
    <row r="56" spans="2:15" s="14" customFormat="1" ht="20.100000000000001" customHeight="1">
      <c r="B56" s="91"/>
      <c r="C56" s="96"/>
      <c r="D56" s="122" t="str">
        <f t="shared" si="3"/>
        <v/>
      </c>
      <c r="E56" s="97">
        <f t="shared" si="0"/>
        <v>0</v>
      </c>
      <c r="F56" s="119">
        <f t="shared" si="1"/>
        <v>0</v>
      </c>
      <c r="G56" s="109" t="s">
        <v>148</v>
      </c>
      <c r="H56" s="627" t="s">
        <v>148</v>
      </c>
      <c r="I56" s="628"/>
      <c r="J56" s="629"/>
      <c r="K56" s="630"/>
      <c r="L56" s="631">
        <f t="shared" si="2"/>
        <v>0</v>
      </c>
      <c r="M56" s="632"/>
      <c r="N56" s="633"/>
      <c r="O56"/>
    </row>
    <row r="57" spans="2:15" s="14" customFormat="1" ht="20.100000000000001" customHeight="1">
      <c r="B57" s="91"/>
      <c r="C57" s="96"/>
      <c r="D57" s="122" t="str">
        <f t="shared" si="3"/>
        <v/>
      </c>
      <c r="E57" s="97">
        <f t="shared" si="0"/>
        <v>0</v>
      </c>
      <c r="F57" s="119">
        <f t="shared" si="1"/>
        <v>0</v>
      </c>
      <c r="G57" s="109" t="s">
        <v>148</v>
      </c>
      <c r="H57" s="627" t="s">
        <v>148</v>
      </c>
      <c r="I57" s="628"/>
      <c r="J57" s="629"/>
      <c r="K57" s="630"/>
      <c r="L57" s="631">
        <f t="shared" si="2"/>
        <v>0</v>
      </c>
      <c r="M57" s="632"/>
      <c r="N57" s="633"/>
      <c r="O57"/>
    </row>
    <row r="58" spans="2:15" s="14" customFormat="1" ht="20.100000000000001" customHeight="1">
      <c r="B58" s="91"/>
      <c r="C58" s="96"/>
      <c r="D58" s="122" t="str">
        <f t="shared" si="3"/>
        <v/>
      </c>
      <c r="E58" s="97">
        <f t="shared" si="0"/>
        <v>0</v>
      </c>
      <c r="F58" s="119">
        <f t="shared" si="1"/>
        <v>0</v>
      </c>
      <c r="G58" s="109" t="s">
        <v>148</v>
      </c>
      <c r="H58" s="627" t="s">
        <v>148</v>
      </c>
      <c r="I58" s="628"/>
      <c r="J58" s="629"/>
      <c r="K58" s="630"/>
      <c r="L58" s="631">
        <f t="shared" si="2"/>
        <v>0</v>
      </c>
      <c r="M58" s="632"/>
      <c r="N58" s="633"/>
      <c r="O58"/>
    </row>
    <row r="59" spans="2:15" s="14" customFormat="1" ht="20.100000000000001" customHeight="1">
      <c r="B59" s="91"/>
      <c r="C59" s="96"/>
      <c r="D59" s="122" t="str">
        <f t="shared" si="3"/>
        <v/>
      </c>
      <c r="E59" s="97">
        <f t="shared" si="0"/>
        <v>0</v>
      </c>
      <c r="F59" s="119">
        <f t="shared" si="1"/>
        <v>0</v>
      </c>
      <c r="G59" s="109" t="s">
        <v>148</v>
      </c>
      <c r="H59" s="627" t="s">
        <v>148</v>
      </c>
      <c r="I59" s="628"/>
      <c r="J59" s="629"/>
      <c r="K59" s="630"/>
      <c r="L59" s="631">
        <f t="shared" si="2"/>
        <v>0</v>
      </c>
      <c r="M59" s="632"/>
      <c r="N59" s="633"/>
      <c r="O59"/>
    </row>
    <row r="60" spans="2:15" s="14" customFormat="1" ht="20.100000000000001" customHeight="1">
      <c r="B60" s="91"/>
      <c r="C60" s="96"/>
      <c r="D60" s="122" t="str">
        <f t="shared" si="3"/>
        <v/>
      </c>
      <c r="E60" s="97">
        <f t="shared" si="0"/>
        <v>0</v>
      </c>
      <c r="F60" s="119">
        <f t="shared" si="1"/>
        <v>0</v>
      </c>
      <c r="G60" s="109" t="s">
        <v>148</v>
      </c>
      <c r="H60" s="627" t="s">
        <v>148</v>
      </c>
      <c r="I60" s="628"/>
      <c r="J60" s="629"/>
      <c r="K60" s="630"/>
      <c r="L60" s="631">
        <f t="shared" si="2"/>
        <v>0</v>
      </c>
      <c r="M60" s="632"/>
      <c r="N60" s="633"/>
      <c r="O60"/>
    </row>
    <row r="61" spans="2:15" s="14" customFormat="1" ht="20.100000000000001" customHeight="1">
      <c r="B61" s="91"/>
      <c r="C61" s="96"/>
      <c r="D61" s="122" t="str">
        <f t="shared" si="3"/>
        <v/>
      </c>
      <c r="E61" s="97">
        <f t="shared" si="0"/>
        <v>0</v>
      </c>
      <c r="F61" s="119">
        <f t="shared" si="1"/>
        <v>0</v>
      </c>
      <c r="G61" s="109"/>
      <c r="H61" s="627"/>
      <c r="I61" s="628"/>
      <c r="J61" s="629"/>
      <c r="K61" s="630"/>
      <c r="L61" s="631">
        <f t="shared" si="2"/>
        <v>0</v>
      </c>
      <c r="M61" s="632"/>
      <c r="N61" s="633"/>
      <c r="O61"/>
    </row>
    <row r="62" spans="2:15" s="14" customFormat="1" ht="20.100000000000001" customHeight="1">
      <c r="B62" s="91"/>
      <c r="C62" s="96"/>
      <c r="D62" s="122" t="str">
        <f t="shared" si="3"/>
        <v/>
      </c>
      <c r="E62" s="97">
        <f t="shared" si="0"/>
        <v>0</v>
      </c>
      <c r="F62" s="119">
        <f t="shared" si="1"/>
        <v>0</v>
      </c>
      <c r="G62" s="109"/>
      <c r="H62" s="627"/>
      <c r="I62" s="628"/>
      <c r="J62" s="629"/>
      <c r="K62" s="630"/>
      <c r="L62" s="631">
        <f t="shared" si="2"/>
        <v>0</v>
      </c>
      <c r="M62" s="632"/>
      <c r="N62" s="633"/>
      <c r="O62"/>
    </row>
    <row r="63" spans="2:15" s="14" customFormat="1" ht="20.100000000000001" customHeight="1">
      <c r="B63" s="91"/>
      <c r="C63" s="96"/>
      <c r="D63" s="122" t="str">
        <f t="shared" si="3"/>
        <v/>
      </c>
      <c r="E63" s="97">
        <f t="shared" si="0"/>
        <v>0</v>
      </c>
      <c r="F63" s="119">
        <f t="shared" si="1"/>
        <v>0</v>
      </c>
      <c r="G63" s="109"/>
      <c r="H63" s="627"/>
      <c r="I63" s="628"/>
      <c r="J63" s="629"/>
      <c r="K63" s="630"/>
      <c r="L63" s="631">
        <f t="shared" si="2"/>
        <v>0</v>
      </c>
      <c r="M63" s="632"/>
      <c r="N63" s="633"/>
      <c r="O63"/>
    </row>
    <row r="64" spans="2:15" s="14" customFormat="1" ht="20.100000000000001" customHeight="1">
      <c r="B64" s="91"/>
      <c r="C64" s="96"/>
      <c r="D64" s="122" t="str">
        <f t="shared" si="3"/>
        <v/>
      </c>
      <c r="E64" s="97">
        <f t="shared" si="0"/>
        <v>0</v>
      </c>
      <c r="F64" s="119">
        <f t="shared" si="1"/>
        <v>0</v>
      </c>
      <c r="G64" s="109"/>
      <c r="H64" s="627"/>
      <c r="I64" s="628"/>
      <c r="J64" s="629"/>
      <c r="K64" s="630"/>
      <c r="L64" s="631">
        <f t="shared" si="2"/>
        <v>0</v>
      </c>
      <c r="M64" s="632"/>
      <c r="N64" s="633"/>
      <c r="O64"/>
    </row>
    <row r="65" spans="2:15" s="14" customFormat="1" ht="20.100000000000001" customHeight="1">
      <c r="B65" s="91"/>
      <c r="C65" s="96"/>
      <c r="D65" s="122" t="str">
        <f t="shared" si="3"/>
        <v/>
      </c>
      <c r="E65" s="97">
        <f t="shared" si="0"/>
        <v>0</v>
      </c>
      <c r="F65" s="119">
        <f t="shared" si="1"/>
        <v>0</v>
      </c>
      <c r="G65" s="109" t="s">
        <v>148</v>
      </c>
      <c r="H65" s="627" t="s">
        <v>148</v>
      </c>
      <c r="I65" s="628"/>
      <c r="J65" s="629"/>
      <c r="K65" s="630"/>
      <c r="L65" s="631">
        <f t="shared" si="2"/>
        <v>0</v>
      </c>
      <c r="M65" s="632"/>
      <c r="N65" s="633"/>
      <c r="O65"/>
    </row>
    <row r="66" spans="2:15" s="14" customFormat="1" ht="20.100000000000001" customHeight="1">
      <c r="B66" s="91"/>
      <c r="C66" s="96"/>
      <c r="D66" s="122" t="str">
        <f t="shared" si="3"/>
        <v/>
      </c>
      <c r="E66" s="97">
        <f t="shared" si="0"/>
        <v>0</v>
      </c>
      <c r="F66" s="119">
        <f t="shared" si="1"/>
        <v>0</v>
      </c>
      <c r="G66" s="109" t="s">
        <v>148</v>
      </c>
      <c r="H66" s="627" t="s">
        <v>148</v>
      </c>
      <c r="I66" s="628"/>
      <c r="J66" s="629"/>
      <c r="K66" s="630"/>
      <c r="L66" s="631">
        <f t="shared" si="2"/>
        <v>0</v>
      </c>
      <c r="M66" s="632"/>
      <c r="N66" s="633"/>
      <c r="O66"/>
    </row>
    <row r="67" spans="2:15" s="14" customFormat="1" ht="20.100000000000001" customHeight="1">
      <c r="B67" s="91"/>
      <c r="C67" s="96"/>
      <c r="D67" s="122" t="str">
        <f t="shared" si="3"/>
        <v/>
      </c>
      <c r="E67" s="97">
        <f t="shared" si="0"/>
        <v>0</v>
      </c>
      <c r="F67" s="119">
        <f t="shared" si="1"/>
        <v>0</v>
      </c>
      <c r="G67" s="109" t="s">
        <v>148</v>
      </c>
      <c r="H67" s="627" t="s">
        <v>148</v>
      </c>
      <c r="I67" s="628"/>
      <c r="J67" s="629"/>
      <c r="K67" s="630"/>
      <c r="L67" s="631">
        <f t="shared" si="2"/>
        <v>0</v>
      </c>
      <c r="M67" s="632"/>
      <c r="N67" s="633"/>
      <c r="O67"/>
    </row>
    <row r="68" spans="2:15" s="14" customFormat="1" ht="20.100000000000001" customHeight="1">
      <c r="B68" s="91"/>
      <c r="C68" s="96"/>
      <c r="D68" s="122" t="str">
        <f t="shared" si="3"/>
        <v/>
      </c>
      <c r="E68" s="97">
        <f t="shared" si="0"/>
        <v>0</v>
      </c>
      <c r="F68" s="119">
        <f t="shared" si="1"/>
        <v>0</v>
      </c>
      <c r="G68" s="109" t="s">
        <v>148</v>
      </c>
      <c r="H68" s="627" t="s">
        <v>148</v>
      </c>
      <c r="I68" s="628"/>
      <c r="J68" s="629"/>
      <c r="K68" s="630"/>
      <c r="L68" s="631">
        <f t="shared" si="2"/>
        <v>0</v>
      </c>
      <c r="M68" s="632"/>
      <c r="N68" s="633"/>
      <c r="O68"/>
    </row>
    <row r="69" spans="2:15" s="14" customFormat="1" ht="20.100000000000001" customHeight="1">
      <c r="B69" s="91"/>
      <c r="C69" s="96"/>
      <c r="D69" s="122" t="str">
        <f t="shared" si="3"/>
        <v/>
      </c>
      <c r="E69" s="97">
        <f t="shared" si="0"/>
        <v>0</v>
      </c>
      <c r="F69" s="119">
        <f t="shared" si="1"/>
        <v>0</v>
      </c>
      <c r="G69" s="109" t="s">
        <v>148</v>
      </c>
      <c r="H69" s="627" t="s">
        <v>148</v>
      </c>
      <c r="I69" s="628"/>
      <c r="J69" s="629"/>
      <c r="K69" s="630"/>
      <c r="L69" s="631">
        <f t="shared" si="2"/>
        <v>0</v>
      </c>
      <c r="M69" s="632"/>
      <c r="N69" s="633"/>
      <c r="O69"/>
    </row>
    <row r="70" spans="2:15" s="14" customFormat="1" ht="20.100000000000001" customHeight="1">
      <c r="B70" s="91"/>
      <c r="C70" s="96"/>
      <c r="D70" s="122" t="str">
        <f t="shared" si="3"/>
        <v/>
      </c>
      <c r="E70" s="97">
        <f t="shared" si="0"/>
        <v>0</v>
      </c>
      <c r="F70" s="119">
        <f t="shared" si="1"/>
        <v>0</v>
      </c>
      <c r="G70" s="109" t="s">
        <v>148</v>
      </c>
      <c r="H70" s="627" t="s">
        <v>148</v>
      </c>
      <c r="I70" s="628"/>
      <c r="J70" s="629"/>
      <c r="K70" s="630"/>
      <c r="L70" s="631">
        <f t="shared" si="2"/>
        <v>0</v>
      </c>
      <c r="M70" s="632"/>
      <c r="N70" s="633"/>
      <c r="O70"/>
    </row>
    <row r="71" spans="2:15" s="14" customFormat="1" ht="20.100000000000001" customHeight="1">
      <c r="B71" s="91"/>
      <c r="C71" s="96"/>
      <c r="D71" s="122" t="str">
        <f t="shared" si="3"/>
        <v/>
      </c>
      <c r="E71" s="97">
        <f t="shared" si="0"/>
        <v>0</v>
      </c>
      <c r="F71" s="119">
        <f t="shared" si="1"/>
        <v>0</v>
      </c>
      <c r="G71" s="109" t="s">
        <v>148</v>
      </c>
      <c r="H71" s="627" t="s">
        <v>148</v>
      </c>
      <c r="I71" s="628"/>
      <c r="J71" s="629"/>
      <c r="K71" s="630"/>
      <c r="L71" s="631">
        <f t="shared" si="2"/>
        <v>0</v>
      </c>
      <c r="M71" s="632"/>
      <c r="N71" s="633"/>
      <c r="O71"/>
    </row>
    <row r="72" spans="2:15" s="14" customFormat="1" ht="20.100000000000001" customHeight="1">
      <c r="B72" s="91"/>
      <c r="C72" s="96"/>
      <c r="D72" s="122" t="str">
        <f t="shared" si="3"/>
        <v/>
      </c>
      <c r="E72" s="97">
        <f t="shared" si="0"/>
        <v>0</v>
      </c>
      <c r="F72" s="119">
        <f t="shared" si="1"/>
        <v>0</v>
      </c>
      <c r="G72" s="109" t="s">
        <v>148</v>
      </c>
      <c r="H72" s="627" t="s">
        <v>148</v>
      </c>
      <c r="I72" s="628"/>
      <c r="J72" s="629"/>
      <c r="K72" s="630"/>
      <c r="L72" s="631">
        <f t="shared" si="2"/>
        <v>0</v>
      </c>
      <c r="M72" s="632"/>
      <c r="N72" s="633"/>
      <c r="O72"/>
    </row>
    <row r="73" spans="2:15" s="14" customFormat="1" ht="20.100000000000001" customHeight="1">
      <c r="B73" s="91"/>
      <c r="C73" s="96"/>
      <c r="D73" s="122" t="str">
        <f t="shared" si="3"/>
        <v/>
      </c>
      <c r="E73" s="97">
        <f t="shared" si="0"/>
        <v>0</v>
      </c>
      <c r="F73" s="119">
        <f t="shared" si="1"/>
        <v>0</v>
      </c>
      <c r="G73" s="109" t="s">
        <v>148</v>
      </c>
      <c r="H73" s="627" t="s">
        <v>148</v>
      </c>
      <c r="I73" s="628"/>
      <c r="J73" s="629"/>
      <c r="K73" s="630"/>
      <c r="L73" s="631">
        <f t="shared" si="2"/>
        <v>0</v>
      </c>
      <c r="M73" s="632"/>
      <c r="N73" s="633"/>
      <c r="O73"/>
    </row>
    <row r="74" spans="2:15" s="14" customFormat="1" ht="20.100000000000001" customHeight="1">
      <c r="B74" s="91"/>
      <c r="C74" s="96"/>
      <c r="D74" s="122" t="str">
        <f t="shared" si="3"/>
        <v/>
      </c>
      <c r="E74" s="97">
        <f t="shared" si="0"/>
        <v>0</v>
      </c>
      <c r="F74" s="119">
        <f t="shared" si="1"/>
        <v>0</v>
      </c>
      <c r="G74" s="109" t="s">
        <v>148</v>
      </c>
      <c r="H74" s="627" t="s">
        <v>148</v>
      </c>
      <c r="I74" s="628"/>
      <c r="J74" s="629"/>
      <c r="K74" s="630"/>
      <c r="L74" s="631">
        <f t="shared" si="2"/>
        <v>0</v>
      </c>
      <c r="M74" s="632"/>
      <c r="N74" s="633"/>
      <c r="O74"/>
    </row>
    <row r="75" spans="2:15" s="14" customFormat="1" ht="20.100000000000001" customHeight="1">
      <c r="B75" s="91"/>
      <c r="C75" s="96"/>
      <c r="D75" s="122" t="str">
        <f t="shared" si="3"/>
        <v/>
      </c>
      <c r="E75" s="97">
        <f t="shared" si="0"/>
        <v>0</v>
      </c>
      <c r="F75" s="119">
        <f t="shared" si="1"/>
        <v>0</v>
      </c>
      <c r="G75" s="109" t="s">
        <v>148</v>
      </c>
      <c r="H75" s="627" t="s">
        <v>148</v>
      </c>
      <c r="I75" s="628"/>
      <c r="J75" s="629"/>
      <c r="K75" s="630"/>
      <c r="L75" s="631">
        <f t="shared" si="2"/>
        <v>0</v>
      </c>
      <c r="M75" s="632"/>
      <c r="N75" s="633"/>
      <c r="O75"/>
    </row>
    <row r="76" spans="2:15" s="14" customFormat="1" ht="20.100000000000001" customHeight="1">
      <c r="B76" s="91"/>
      <c r="C76" s="96"/>
      <c r="D76" s="122" t="str">
        <f t="shared" si="3"/>
        <v/>
      </c>
      <c r="E76" s="97">
        <f t="shared" si="0"/>
        <v>0</v>
      </c>
      <c r="F76" s="119">
        <f t="shared" si="1"/>
        <v>0</v>
      </c>
      <c r="G76" s="109" t="s">
        <v>148</v>
      </c>
      <c r="H76" s="627" t="s">
        <v>148</v>
      </c>
      <c r="I76" s="628"/>
      <c r="J76" s="629"/>
      <c r="K76" s="630"/>
      <c r="L76" s="631">
        <f t="shared" si="2"/>
        <v>0</v>
      </c>
      <c r="M76" s="632"/>
      <c r="N76" s="633"/>
      <c r="O76"/>
    </row>
    <row r="77" spans="2:15" s="14" customFormat="1" ht="20.100000000000001" customHeight="1">
      <c r="B77" s="91"/>
      <c r="C77" s="96"/>
      <c r="D77" s="122" t="str">
        <f t="shared" si="3"/>
        <v/>
      </c>
      <c r="E77" s="97">
        <f t="shared" si="0"/>
        <v>0</v>
      </c>
      <c r="F77" s="119">
        <f t="shared" si="1"/>
        <v>0</v>
      </c>
      <c r="G77" s="109" t="s">
        <v>148</v>
      </c>
      <c r="H77" s="627" t="s">
        <v>148</v>
      </c>
      <c r="I77" s="628"/>
      <c r="J77" s="629"/>
      <c r="K77" s="630"/>
      <c r="L77" s="631">
        <f t="shared" si="2"/>
        <v>0</v>
      </c>
      <c r="M77" s="632"/>
      <c r="N77" s="633"/>
      <c r="O77"/>
    </row>
    <row r="78" spans="2:15" s="14" customFormat="1" ht="20.100000000000001" customHeight="1">
      <c r="B78" s="91"/>
      <c r="C78" s="96"/>
      <c r="D78" s="122" t="str">
        <f t="shared" si="3"/>
        <v/>
      </c>
      <c r="E78" s="97">
        <f t="shared" si="0"/>
        <v>0</v>
      </c>
      <c r="F78" s="119">
        <f t="shared" si="1"/>
        <v>0</v>
      </c>
      <c r="G78" s="109" t="s">
        <v>148</v>
      </c>
      <c r="H78" s="627" t="s">
        <v>148</v>
      </c>
      <c r="I78" s="628"/>
      <c r="J78" s="629"/>
      <c r="K78" s="630"/>
      <c r="L78" s="631">
        <f t="shared" si="2"/>
        <v>0</v>
      </c>
      <c r="M78" s="632"/>
      <c r="N78" s="633"/>
      <c r="O78"/>
    </row>
    <row r="79" spans="2:15" s="14" customFormat="1" ht="20.100000000000001" customHeight="1">
      <c r="B79" s="91"/>
      <c r="C79" s="96"/>
      <c r="D79" s="122" t="str">
        <f t="shared" si="3"/>
        <v/>
      </c>
      <c r="E79" s="97">
        <f t="shared" si="0"/>
        <v>0</v>
      </c>
      <c r="F79" s="119">
        <f t="shared" si="1"/>
        <v>0</v>
      </c>
      <c r="G79" s="109" t="s">
        <v>148</v>
      </c>
      <c r="H79" s="627" t="s">
        <v>148</v>
      </c>
      <c r="I79" s="628"/>
      <c r="J79" s="629"/>
      <c r="K79" s="630"/>
      <c r="L79" s="631">
        <f t="shared" si="2"/>
        <v>0</v>
      </c>
      <c r="M79" s="632"/>
      <c r="N79" s="633"/>
      <c r="O79"/>
    </row>
    <row r="80" spans="2:15" s="14" customFormat="1" ht="20.100000000000001" customHeight="1">
      <c r="B80" s="91"/>
      <c r="C80" s="96"/>
      <c r="D80" s="122" t="str">
        <f t="shared" si="3"/>
        <v/>
      </c>
      <c r="E80" s="97">
        <f t="shared" si="0"/>
        <v>0</v>
      </c>
      <c r="F80" s="119">
        <f t="shared" si="1"/>
        <v>0</v>
      </c>
      <c r="G80" s="109" t="s">
        <v>148</v>
      </c>
      <c r="H80" s="627" t="s">
        <v>148</v>
      </c>
      <c r="I80" s="628"/>
      <c r="J80" s="629"/>
      <c r="K80" s="630"/>
      <c r="L80" s="631">
        <f t="shared" si="2"/>
        <v>0</v>
      </c>
      <c r="M80" s="632"/>
      <c r="N80" s="633"/>
      <c r="O80"/>
    </row>
    <row r="81" spans="2:15" s="14" customFormat="1" ht="20.100000000000001" customHeight="1">
      <c r="B81" s="91"/>
      <c r="C81" s="96"/>
      <c r="D81" s="122" t="str">
        <f t="shared" si="3"/>
        <v/>
      </c>
      <c r="E81" s="97">
        <f t="shared" ref="E81:E144" si="4">IF(C81="",0,-30000)</f>
        <v>0</v>
      </c>
      <c r="F81" s="119">
        <f t="shared" ref="F81:F144" si="5">IF(D81="",0,D81+E81)</f>
        <v>0</v>
      </c>
      <c r="G81" s="109" t="s">
        <v>148</v>
      </c>
      <c r="H81" s="627" t="s">
        <v>148</v>
      </c>
      <c r="I81" s="628"/>
      <c r="J81" s="629"/>
      <c r="K81" s="630"/>
      <c r="L81" s="631">
        <f t="shared" ref="L81:L144" si="6">IF(C81="",0,IF(G81="○",F81+30000,IF(H81="○",F81+15000,F81)))</f>
        <v>0</v>
      </c>
      <c r="M81" s="632"/>
      <c r="N81" s="633"/>
      <c r="O81"/>
    </row>
    <row r="82" spans="2:15" s="14" customFormat="1" ht="20.100000000000001" customHeight="1">
      <c r="B82" s="91"/>
      <c r="C82" s="96"/>
      <c r="D82" s="122" t="str">
        <f t="shared" ref="D82:D145" si="7">IF(C82="","",IF(C82&gt;100000,100000,IF(C82&lt;=30000,"3万円以下は対象外です",C82)))</f>
        <v/>
      </c>
      <c r="E82" s="97">
        <f t="shared" si="4"/>
        <v>0</v>
      </c>
      <c r="F82" s="119">
        <f t="shared" si="5"/>
        <v>0</v>
      </c>
      <c r="G82" s="109" t="s">
        <v>148</v>
      </c>
      <c r="H82" s="627" t="s">
        <v>148</v>
      </c>
      <c r="I82" s="628"/>
      <c r="J82" s="629"/>
      <c r="K82" s="630"/>
      <c r="L82" s="631">
        <f t="shared" si="6"/>
        <v>0</v>
      </c>
      <c r="M82" s="632"/>
      <c r="N82" s="633"/>
      <c r="O82"/>
    </row>
    <row r="83" spans="2:15" s="14" customFormat="1" ht="20.100000000000001" customHeight="1">
      <c r="B83" s="91"/>
      <c r="C83" s="96"/>
      <c r="D83" s="122" t="str">
        <f t="shared" si="7"/>
        <v/>
      </c>
      <c r="E83" s="97">
        <f t="shared" si="4"/>
        <v>0</v>
      </c>
      <c r="F83" s="119">
        <f t="shared" si="5"/>
        <v>0</v>
      </c>
      <c r="G83" s="109" t="s">
        <v>148</v>
      </c>
      <c r="H83" s="627" t="s">
        <v>148</v>
      </c>
      <c r="I83" s="628"/>
      <c r="J83" s="629"/>
      <c r="K83" s="630"/>
      <c r="L83" s="631">
        <f t="shared" si="6"/>
        <v>0</v>
      </c>
      <c r="M83" s="632"/>
      <c r="N83" s="633"/>
      <c r="O83"/>
    </row>
    <row r="84" spans="2:15" s="14" customFormat="1" ht="20.100000000000001" customHeight="1">
      <c r="B84" s="91"/>
      <c r="C84" s="96"/>
      <c r="D84" s="122" t="str">
        <f t="shared" si="7"/>
        <v/>
      </c>
      <c r="E84" s="97">
        <f t="shared" si="4"/>
        <v>0</v>
      </c>
      <c r="F84" s="119">
        <f t="shared" si="5"/>
        <v>0</v>
      </c>
      <c r="G84" s="109" t="s">
        <v>148</v>
      </c>
      <c r="H84" s="627" t="s">
        <v>148</v>
      </c>
      <c r="I84" s="628"/>
      <c r="J84" s="629"/>
      <c r="K84" s="630"/>
      <c r="L84" s="631">
        <f t="shared" si="6"/>
        <v>0</v>
      </c>
      <c r="M84" s="632"/>
      <c r="N84" s="633"/>
      <c r="O84"/>
    </row>
    <row r="85" spans="2:15" s="14" customFormat="1" ht="20.100000000000001" customHeight="1">
      <c r="B85" s="91"/>
      <c r="C85" s="96"/>
      <c r="D85" s="122" t="str">
        <f t="shared" si="7"/>
        <v/>
      </c>
      <c r="E85" s="97">
        <f t="shared" si="4"/>
        <v>0</v>
      </c>
      <c r="F85" s="119">
        <f t="shared" si="5"/>
        <v>0</v>
      </c>
      <c r="G85" s="109" t="s">
        <v>148</v>
      </c>
      <c r="H85" s="627" t="s">
        <v>148</v>
      </c>
      <c r="I85" s="628"/>
      <c r="J85" s="629"/>
      <c r="K85" s="630"/>
      <c r="L85" s="631">
        <f t="shared" si="6"/>
        <v>0</v>
      </c>
      <c r="M85" s="632"/>
      <c r="N85" s="633"/>
      <c r="O85"/>
    </row>
    <row r="86" spans="2:15" s="14" customFormat="1" ht="20.100000000000001" customHeight="1">
      <c r="B86" s="91"/>
      <c r="C86" s="96"/>
      <c r="D86" s="122" t="str">
        <f t="shared" si="7"/>
        <v/>
      </c>
      <c r="E86" s="97">
        <f t="shared" si="4"/>
        <v>0</v>
      </c>
      <c r="F86" s="119">
        <f t="shared" si="5"/>
        <v>0</v>
      </c>
      <c r="G86" s="109" t="s">
        <v>148</v>
      </c>
      <c r="H86" s="627" t="s">
        <v>148</v>
      </c>
      <c r="I86" s="628"/>
      <c r="J86" s="629"/>
      <c r="K86" s="630"/>
      <c r="L86" s="631">
        <f t="shared" si="6"/>
        <v>0</v>
      </c>
      <c r="M86" s="632"/>
      <c r="N86" s="633"/>
      <c r="O86"/>
    </row>
    <row r="87" spans="2:15" s="14" customFormat="1" ht="20.100000000000001" customHeight="1">
      <c r="B87" s="91"/>
      <c r="C87" s="96"/>
      <c r="D87" s="122" t="str">
        <f t="shared" si="7"/>
        <v/>
      </c>
      <c r="E87" s="97">
        <f t="shared" si="4"/>
        <v>0</v>
      </c>
      <c r="F87" s="119">
        <f t="shared" si="5"/>
        <v>0</v>
      </c>
      <c r="G87" s="109" t="s">
        <v>148</v>
      </c>
      <c r="H87" s="627" t="s">
        <v>148</v>
      </c>
      <c r="I87" s="628"/>
      <c r="J87" s="629"/>
      <c r="K87" s="630"/>
      <c r="L87" s="631">
        <f t="shared" si="6"/>
        <v>0</v>
      </c>
      <c r="M87" s="632"/>
      <c r="N87" s="633"/>
      <c r="O87"/>
    </row>
    <row r="88" spans="2:15" s="14" customFormat="1" ht="20.100000000000001" customHeight="1">
      <c r="B88" s="91"/>
      <c r="C88" s="96"/>
      <c r="D88" s="122" t="str">
        <f t="shared" si="7"/>
        <v/>
      </c>
      <c r="E88" s="97">
        <f t="shared" si="4"/>
        <v>0</v>
      </c>
      <c r="F88" s="119">
        <f t="shared" si="5"/>
        <v>0</v>
      </c>
      <c r="G88" s="109" t="s">
        <v>148</v>
      </c>
      <c r="H88" s="627" t="s">
        <v>148</v>
      </c>
      <c r="I88" s="628"/>
      <c r="J88" s="629"/>
      <c r="K88" s="630"/>
      <c r="L88" s="631">
        <f t="shared" si="6"/>
        <v>0</v>
      </c>
      <c r="M88" s="632"/>
      <c r="N88" s="633"/>
      <c r="O88"/>
    </row>
    <row r="89" spans="2:15" s="14" customFormat="1" ht="20.100000000000001" customHeight="1">
      <c r="B89" s="91"/>
      <c r="C89" s="96"/>
      <c r="D89" s="122" t="str">
        <f t="shared" si="7"/>
        <v/>
      </c>
      <c r="E89" s="97">
        <f t="shared" si="4"/>
        <v>0</v>
      </c>
      <c r="F89" s="119">
        <f t="shared" si="5"/>
        <v>0</v>
      </c>
      <c r="G89" s="109" t="s">
        <v>148</v>
      </c>
      <c r="H89" s="627" t="s">
        <v>148</v>
      </c>
      <c r="I89" s="628"/>
      <c r="J89" s="629"/>
      <c r="K89" s="630"/>
      <c r="L89" s="631">
        <f t="shared" si="6"/>
        <v>0</v>
      </c>
      <c r="M89" s="632"/>
      <c r="N89" s="633"/>
      <c r="O89"/>
    </row>
    <row r="90" spans="2:15" s="14" customFormat="1" ht="20.100000000000001" customHeight="1">
      <c r="B90" s="91"/>
      <c r="C90" s="96"/>
      <c r="D90" s="122" t="str">
        <f t="shared" si="7"/>
        <v/>
      </c>
      <c r="E90" s="97">
        <f t="shared" si="4"/>
        <v>0</v>
      </c>
      <c r="F90" s="119">
        <f t="shared" si="5"/>
        <v>0</v>
      </c>
      <c r="G90" s="109" t="s">
        <v>148</v>
      </c>
      <c r="H90" s="627" t="s">
        <v>148</v>
      </c>
      <c r="I90" s="628"/>
      <c r="J90" s="629"/>
      <c r="K90" s="630"/>
      <c r="L90" s="631">
        <f t="shared" si="6"/>
        <v>0</v>
      </c>
      <c r="M90" s="632"/>
      <c r="N90" s="633"/>
      <c r="O90"/>
    </row>
    <row r="91" spans="2:15" s="14" customFormat="1" ht="20.100000000000001" customHeight="1">
      <c r="B91" s="91"/>
      <c r="C91" s="96"/>
      <c r="D91" s="122" t="str">
        <f t="shared" si="7"/>
        <v/>
      </c>
      <c r="E91" s="97">
        <f t="shared" si="4"/>
        <v>0</v>
      </c>
      <c r="F91" s="119">
        <f t="shared" si="5"/>
        <v>0</v>
      </c>
      <c r="G91" s="109" t="s">
        <v>148</v>
      </c>
      <c r="H91" s="627" t="s">
        <v>148</v>
      </c>
      <c r="I91" s="628"/>
      <c r="J91" s="629"/>
      <c r="K91" s="630"/>
      <c r="L91" s="631">
        <f t="shared" si="6"/>
        <v>0</v>
      </c>
      <c r="M91" s="632"/>
      <c r="N91" s="633"/>
      <c r="O91"/>
    </row>
    <row r="92" spans="2:15" s="14" customFormat="1" ht="20.100000000000001" customHeight="1">
      <c r="B92" s="91"/>
      <c r="C92" s="96"/>
      <c r="D92" s="122" t="str">
        <f t="shared" si="7"/>
        <v/>
      </c>
      <c r="E92" s="97">
        <f t="shared" si="4"/>
        <v>0</v>
      </c>
      <c r="F92" s="119">
        <f t="shared" si="5"/>
        <v>0</v>
      </c>
      <c r="G92" s="109" t="s">
        <v>148</v>
      </c>
      <c r="H92" s="627" t="s">
        <v>148</v>
      </c>
      <c r="I92" s="628"/>
      <c r="J92" s="629"/>
      <c r="K92" s="630"/>
      <c r="L92" s="631">
        <f t="shared" si="6"/>
        <v>0</v>
      </c>
      <c r="M92" s="632"/>
      <c r="N92" s="633"/>
      <c r="O92"/>
    </row>
    <row r="93" spans="2:15" s="14" customFormat="1" ht="20.100000000000001" customHeight="1">
      <c r="B93" s="91"/>
      <c r="C93" s="96"/>
      <c r="D93" s="122" t="str">
        <f t="shared" si="7"/>
        <v/>
      </c>
      <c r="E93" s="97">
        <f t="shared" si="4"/>
        <v>0</v>
      </c>
      <c r="F93" s="119">
        <f t="shared" si="5"/>
        <v>0</v>
      </c>
      <c r="G93" s="109" t="s">
        <v>148</v>
      </c>
      <c r="H93" s="627" t="s">
        <v>148</v>
      </c>
      <c r="I93" s="628"/>
      <c r="J93" s="629"/>
      <c r="K93" s="630"/>
      <c r="L93" s="631">
        <f t="shared" si="6"/>
        <v>0</v>
      </c>
      <c r="M93" s="632"/>
      <c r="N93" s="633"/>
      <c r="O93"/>
    </row>
    <row r="94" spans="2:15" s="14" customFormat="1" ht="20.100000000000001" customHeight="1">
      <c r="B94" s="91"/>
      <c r="C94" s="96"/>
      <c r="D94" s="122" t="str">
        <f t="shared" si="7"/>
        <v/>
      </c>
      <c r="E94" s="97">
        <f t="shared" si="4"/>
        <v>0</v>
      </c>
      <c r="F94" s="119">
        <f t="shared" si="5"/>
        <v>0</v>
      </c>
      <c r="G94" s="109" t="s">
        <v>148</v>
      </c>
      <c r="H94" s="627" t="s">
        <v>148</v>
      </c>
      <c r="I94" s="628"/>
      <c r="J94" s="629"/>
      <c r="K94" s="630"/>
      <c r="L94" s="631">
        <f t="shared" si="6"/>
        <v>0</v>
      </c>
      <c r="M94" s="632"/>
      <c r="N94" s="633"/>
      <c r="O94"/>
    </row>
    <row r="95" spans="2:15" s="14" customFormat="1" ht="20.100000000000001" customHeight="1">
      <c r="B95" s="91"/>
      <c r="C95" s="96"/>
      <c r="D95" s="122" t="str">
        <f t="shared" si="7"/>
        <v/>
      </c>
      <c r="E95" s="97">
        <f t="shared" si="4"/>
        <v>0</v>
      </c>
      <c r="F95" s="119">
        <f t="shared" si="5"/>
        <v>0</v>
      </c>
      <c r="G95" s="109" t="s">
        <v>148</v>
      </c>
      <c r="H95" s="627" t="s">
        <v>148</v>
      </c>
      <c r="I95" s="628"/>
      <c r="J95" s="629"/>
      <c r="K95" s="630"/>
      <c r="L95" s="631">
        <f t="shared" si="6"/>
        <v>0</v>
      </c>
      <c r="M95" s="632"/>
      <c r="N95" s="633"/>
      <c r="O95"/>
    </row>
    <row r="96" spans="2:15" s="14" customFormat="1" ht="20.100000000000001" customHeight="1">
      <c r="B96" s="91"/>
      <c r="C96" s="96"/>
      <c r="D96" s="122" t="str">
        <f t="shared" si="7"/>
        <v/>
      </c>
      <c r="E96" s="97">
        <f t="shared" si="4"/>
        <v>0</v>
      </c>
      <c r="F96" s="119">
        <f t="shared" si="5"/>
        <v>0</v>
      </c>
      <c r="G96" s="109" t="s">
        <v>148</v>
      </c>
      <c r="H96" s="627" t="s">
        <v>148</v>
      </c>
      <c r="I96" s="628"/>
      <c r="J96" s="629"/>
      <c r="K96" s="630"/>
      <c r="L96" s="631">
        <f t="shared" si="6"/>
        <v>0</v>
      </c>
      <c r="M96" s="632"/>
      <c r="N96" s="633"/>
      <c r="O96"/>
    </row>
    <row r="97" spans="2:15" s="14" customFormat="1" ht="20.100000000000001" customHeight="1">
      <c r="B97" s="91"/>
      <c r="C97" s="96"/>
      <c r="D97" s="122" t="str">
        <f t="shared" si="7"/>
        <v/>
      </c>
      <c r="E97" s="97">
        <f t="shared" si="4"/>
        <v>0</v>
      </c>
      <c r="F97" s="119">
        <f t="shared" si="5"/>
        <v>0</v>
      </c>
      <c r="G97" s="109" t="s">
        <v>148</v>
      </c>
      <c r="H97" s="627" t="s">
        <v>148</v>
      </c>
      <c r="I97" s="628"/>
      <c r="J97" s="629"/>
      <c r="K97" s="630"/>
      <c r="L97" s="631">
        <f t="shared" si="6"/>
        <v>0</v>
      </c>
      <c r="M97" s="632"/>
      <c r="N97" s="633"/>
      <c r="O97"/>
    </row>
    <row r="98" spans="2:15" s="14" customFormat="1" ht="20.100000000000001" customHeight="1">
      <c r="B98" s="91"/>
      <c r="C98" s="96"/>
      <c r="D98" s="122" t="str">
        <f t="shared" si="7"/>
        <v/>
      </c>
      <c r="E98" s="97">
        <f t="shared" si="4"/>
        <v>0</v>
      </c>
      <c r="F98" s="119">
        <f t="shared" si="5"/>
        <v>0</v>
      </c>
      <c r="G98" s="109" t="s">
        <v>148</v>
      </c>
      <c r="H98" s="627" t="s">
        <v>148</v>
      </c>
      <c r="I98" s="628"/>
      <c r="J98" s="629"/>
      <c r="K98" s="630"/>
      <c r="L98" s="631">
        <f t="shared" si="6"/>
        <v>0</v>
      </c>
      <c r="M98" s="632"/>
      <c r="N98" s="633"/>
      <c r="O98"/>
    </row>
    <row r="99" spans="2:15" s="14" customFormat="1" ht="20.100000000000001" customHeight="1">
      <c r="B99" s="91"/>
      <c r="C99" s="96"/>
      <c r="D99" s="122" t="str">
        <f t="shared" si="7"/>
        <v/>
      </c>
      <c r="E99" s="97">
        <f t="shared" si="4"/>
        <v>0</v>
      </c>
      <c r="F99" s="119">
        <f t="shared" si="5"/>
        <v>0</v>
      </c>
      <c r="G99" s="109" t="s">
        <v>148</v>
      </c>
      <c r="H99" s="627" t="s">
        <v>148</v>
      </c>
      <c r="I99" s="628"/>
      <c r="J99" s="629"/>
      <c r="K99" s="630"/>
      <c r="L99" s="631">
        <f t="shared" si="6"/>
        <v>0</v>
      </c>
      <c r="M99" s="632"/>
      <c r="N99" s="633"/>
      <c r="O99"/>
    </row>
    <row r="100" spans="2:15" s="14" customFormat="1" ht="20.100000000000001" customHeight="1">
      <c r="B100" s="91"/>
      <c r="C100" s="96"/>
      <c r="D100" s="122" t="str">
        <f t="shared" si="7"/>
        <v/>
      </c>
      <c r="E100" s="97">
        <f t="shared" si="4"/>
        <v>0</v>
      </c>
      <c r="F100" s="119">
        <f t="shared" si="5"/>
        <v>0</v>
      </c>
      <c r="G100" s="109" t="s">
        <v>148</v>
      </c>
      <c r="H100" s="627" t="s">
        <v>148</v>
      </c>
      <c r="I100" s="628"/>
      <c r="J100" s="629"/>
      <c r="K100" s="630"/>
      <c r="L100" s="631">
        <f t="shared" si="6"/>
        <v>0</v>
      </c>
      <c r="M100" s="632"/>
      <c r="N100" s="633"/>
      <c r="O100"/>
    </row>
    <row r="101" spans="2:15" s="14" customFormat="1" ht="20.100000000000001" customHeight="1">
      <c r="B101" s="91"/>
      <c r="C101" s="96"/>
      <c r="D101" s="122" t="str">
        <f t="shared" si="7"/>
        <v/>
      </c>
      <c r="E101" s="97">
        <f t="shared" si="4"/>
        <v>0</v>
      </c>
      <c r="F101" s="119">
        <f t="shared" si="5"/>
        <v>0</v>
      </c>
      <c r="G101" s="109" t="s">
        <v>148</v>
      </c>
      <c r="H101" s="627" t="s">
        <v>148</v>
      </c>
      <c r="I101" s="628"/>
      <c r="J101" s="629"/>
      <c r="K101" s="630"/>
      <c r="L101" s="631">
        <f t="shared" si="6"/>
        <v>0</v>
      </c>
      <c r="M101" s="632"/>
      <c r="N101" s="633"/>
      <c r="O101"/>
    </row>
    <row r="102" spans="2:15" s="14" customFormat="1" ht="20.100000000000001" customHeight="1">
      <c r="B102" s="91"/>
      <c r="C102" s="96"/>
      <c r="D102" s="122" t="str">
        <f t="shared" si="7"/>
        <v/>
      </c>
      <c r="E102" s="97">
        <f t="shared" si="4"/>
        <v>0</v>
      </c>
      <c r="F102" s="119">
        <f t="shared" si="5"/>
        <v>0</v>
      </c>
      <c r="G102" s="109" t="s">
        <v>148</v>
      </c>
      <c r="H102" s="627" t="s">
        <v>148</v>
      </c>
      <c r="I102" s="628"/>
      <c r="J102" s="629"/>
      <c r="K102" s="630"/>
      <c r="L102" s="631">
        <f t="shared" si="6"/>
        <v>0</v>
      </c>
      <c r="M102" s="632"/>
      <c r="N102" s="633"/>
      <c r="O102"/>
    </row>
    <row r="103" spans="2:15" s="14" customFormat="1" ht="20.100000000000001" customHeight="1">
      <c r="B103" s="91"/>
      <c r="C103" s="96"/>
      <c r="D103" s="122" t="str">
        <f t="shared" si="7"/>
        <v/>
      </c>
      <c r="E103" s="97">
        <f t="shared" si="4"/>
        <v>0</v>
      </c>
      <c r="F103" s="119">
        <f t="shared" si="5"/>
        <v>0</v>
      </c>
      <c r="G103" s="109" t="s">
        <v>148</v>
      </c>
      <c r="H103" s="627" t="s">
        <v>148</v>
      </c>
      <c r="I103" s="628"/>
      <c r="J103" s="629"/>
      <c r="K103" s="630"/>
      <c r="L103" s="631">
        <f t="shared" si="6"/>
        <v>0</v>
      </c>
      <c r="M103" s="632"/>
      <c r="N103" s="633"/>
      <c r="O103"/>
    </row>
    <row r="104" spans="2:15" s="14" customFormat="1" ht="20.100000000000001" customHeight="1">
      <c r="B104" s="91"/>
      <c r="C104" s="96"/>
      <c r="D104" s="122" t="str">
        <f t="shared" si="7"/>
        <v/>
      </c>
      <c r="E104" s="97">
        <f t="shared" si="4"/>
        <v>0</v>
      </c>
      <c r="F104" s="119">
        <f t="shared" si="5"/>
        <v>0</v>
      </c>
      <c r="G104" s="109" t="s">
        <v>148</v>
      </c>
      <c r="H104" s="627" t="s">
        <v>148</v>
      </c>
      <c r="I104" s="628"/>
      <c r="J104" s="629"/>
      <c r="K104" s="630"/>
      <c r="L104" s="631">
        <f t="shared" si="6"/>
        <v>0</v>
      </c>
      <c r="M104" s="632"/>
      <c r="N104" s="633"/>
      <c r="O104"/>
    </row>
    <row r="105" spans="2:15" s="14" customFormat="1" ht="20.100000000000001" customHeight="1">
      <c r="B105" s="91"/>
      <c r="C105" s="96"/>
      <c r="D105" s="122" t="str">
        <f t="shared" si="7"/>
        <v/>
      </c>
      <c r="E105" s="97">
        <f t="shared" si="4"/>
        <v>0</v>
      </c>
      <c r="F105" s="119">
        <f t="shared" si="5"/>
        <v>0</v>
      </c>
      <c r="G105" s="109" t="s">
        <v>148</v>
      </c>
      <c r="H105" s="627" t="s">
        <v>148</v>
      </c>
      <c r="I105" s="628"/>
      <c r="J105" s="629"/>
      <c r="K105" s="630"/>
      <c r="L105" s="631">
        <f t="shared" si="6"/>
        <v>0</v>
      </c>
      <c r="M105" s="632"/>
      <c r="N105" s="633"/>
      <c r="O105"/>
    </row>
    <row r="106" spans="2:15" s="14" customFormat="1" ht="20.100000000000001" customHeight="1">
      <c r="B106" s="91"/>
      <c r="C106" s="96"/>
      <c r="D106" s="122" t="str">
        <f t="shared" si="7"/>
        <v/>
      </c>
      <c r="E106" s="97">
        <f t="shared" si="4"/>
        <v>0</v>
      </c>
      <c r="F106" s="119">
        <f t="shared" si="5"/>
        <v>0</v>
      </c>
      <c r="G106" s="109" t="s">
        <v>148</v>
      </c>
      <c r="H106" s="627" t="s">
        <v>148</v>
      </c>
      <c r="I106" s="628"/>
      <c r="J106" s="629"/>
      <c r="K106" s="630"/>
      <c r="L106" s="631">
        <f t="shared" si="6"/>
        <v>0</v>
      </c>
      <c r="M106" s="632"/>
      <c r="N106" s="633"/>
      <c r="O106"/>
    </row>
    <row r="107" spans="2:15" s="14" customFormat="1" ht="20.100000000000001" customHeight="1">
      <c r="B107" s="91"/>
      <c r="C107" s="96"/>
      <c r="D107" s="122" t="str">
        <f t="shared" si="7"/>
        <v/>
      </c>
      <c r="E107" s="97">
        <f t="shared" si="4"/>
        <v>0</v>
      </c>
      <c r="F107" s="119">
        <f t="shared" si="5"/>
        <v>0</v>
      </c>
      <c r="G107" s="109" t="s">
        <v>148</v>
      </c>
      <c r="H107" s="627" t="s">
        <v>148</v>
      </c>
      <c r="I107" s="628"/>
      <c r="J107" s="629"/>
      <c r="K107" s="630"/>
      <c r="L107" s="631">
        <f t="shared" si="6"/>
        <v>0</v>
      </c>
      <c r="M107" s="632"/>
      <c r="N107" s="633"/>
      <c r="O107"/>
    </row>
    <row r="108" spans="2:15" s="14" customFormat="1" ht="20.100000000000001" customHeight="1">
      <c r="B108" s="91"/>
      <c r="C108" s="96"/>
      <c r="D108" s="122" t="str">
        <f t="shared" si="7"/>
        <v/>
      </c>
      <c r="E108" s="97">
        <f t="shared" si="4"/>
        <v>0</v>
      </c>
      <c r="F108" s="119">
        <f t="shared" si="5"/>
        <v>0</v>
      </c>
      <c r="G108" s="109" t="s">
        <v>148</v>
      </c>
      <c r="H108" s="627" t="s">
        <v>148</v>
      </c>
      <c r="I108" s="628"/>
      <c r="J108" s="629"/>
      <c r="K108" s="630"/>
      <c r="L108" s="631">
        <f t="shared" si="6"/>
        <v>0</v>
      </c>
      <c r="M108" s="632"/>
      <c r="N108" s="633"/>
      <c r="O108"/>
    </row>
    <row r="109" spans="2:15" s="14" customFormat="1" ht="20.100000000000001" customHeight="1">
      <c r="B109" s="91"/>
      <c r="C109" s="96"/>
      <c r="D109" s="122" t="str">
        <f t="shared" si="7"/>
        <v/>
      </c>
      <c r="E109" s="97">
        <f t="shared" si="4"/>
        <v>0</v>
      </c>
      <c r="F109" s="119">
        <f t="shared" si="5"/>
        <v>0</v>
      </c>
      <c r="G109" s="109" t="s">
        <v>148</v>
      </c>
      <c r="H109" s="627" t="s">
        <v>148</v>
      </c>
      <c r="I109" s="628"/>
      <c r="J109" s="629"/>
      <c r="K109" s="630"/>
      <c r="L109" s="631">
        <f t="shared" si="6"/>
        <v>0</v>
      </c>
      <c r="M109" s="632"/>
      <c r="N109" s="633"/>
      <c r="O109"/>
    </row>
    <row r="110" spans="2:15" s="14" customFormat="1" ht="20.100000000000001" customHeight="1">
      <c r="B110" s="91"/>
      <c r="C110" s="96"/>
      <c r="D110" s="122" t="str">
        <f t="shared" si="7"/>
        <v/>
      </c>
      <c r="E110" s="97">
        <f t="shared" si="4"/>
        <v>0</v>
      </c>
      <c r="F110" s="119">
        <f t="shared" si="5"/>
        <v>0</v>
      </c>
      <c r="G110" s="109" t="s">
        <v>148</v>
      </c>
      <c r="H110" s="627" t="s">
        <v>148</v>
      </c>
      <c r="I110" s="628"/>
      <c r="J110" s="629"/>
      <c r="K110" s="630"/>
      <c r="L110" s="631">
        <f t="shared" si="6"/>
        <v>0</v>
      </c>
      <c r="M110" s="632"/>
      <c r="N110" s="633"/>
      <c r="O110"/>
    </row>
    <row r="111" spans="2:15" s="14" customFormat="1" ht="20.100000000000001" customHeight="1">
      <c r="B111" s="91"/>
      <c r="C111" s="96"/>
      <c r="D111" s="122" t="str">
        <f t="shared" si="7"/>
        <v/>
      </c>
      <c r="E111" s="97">
        <f t="shared" si="4"/>
        <v>0</v>
      </c>
      <c r="F111" s="119">
        <f t="shared" si="5"/>
        <v>0</v>
      </c>
      <c r="G111" s="109" t="s">
        <v>148</v>
      </c>
      <c r="H111" s="627" t="s">
        <v>148</v>
      </c>
      <c r="I111" s="628"/>
      <c r="J111" s="629"/>
      <c r="K111" s="630"/>
      <c r="L111" s="631">
        <f t="shared" si="6"/>
        <v>0</v>
      </c>
      <c r="M111" s="632"/>
      <c r="N111" s="633"/>
      <c r="O111"/>
    </row>
    <row r="112" spans="2:15" s="14" customFormat="1" ht="20.100000000000001" customHeight="1">
      <c r="B112" s="91"/>
      <c r="C112" s="96"/>
      <c r="D112" s="122" t="str">
        <f t="shared" si="7"/>
        <v/>
      </c>
      <c r="E112" s="97">
        <f t="shared" si="4"/>
        <v>0</v>
      </c>
      <c r="F112" s="119">
        <f t="shared" si="5"/>
        <v>0</v>
      </c>
      <c r="G112" s="109" t="s">
        <v>148</v>
      </c>
      <c r="H112" s="627" t="s">
        <v>148</v>
      </c>
      <c r="I112" s="628"/>
      <c r="J112" s="629"/>
      <c r="K112" s="630"/>
      <c r="L112" s="631">
        <f t="shared" si="6"/>
        <v>0</v>
      </c>
      <c r="M112" s="632"/>
      <c r="N112" s="633"/>
      <c r="O112"/>
    </row>
    <row r="113" spans="2:15" s="14" customFormat="1" ht="20.100000000000001" customHeight="1">
      <c r="B113" s="91"/>
      <c r="C113" s="96"/>
      <c r="D113" s="122" t="str">
        <f t="shared" si="7"/>
        <v/>
      </c>
      <c r="E113" s="97">
        <f t="shared" si="4"/>
        <v>0</v>
      </c>
      <c r="F113" s="119">
        <f t="shared" si="5"/>
        <v>0</v>
      </c>
      <c r="G113" s="109" t="s">
        <v>148</v>
      </c>
      <c r="H113" s="627" t="s">
        <v>148</v>
      </c>
      <c r="I113" s="628"/>
      <c r="J113" s="629"/>
      <c r="K113" s="630"/>
      <c r="L113" s="631">
        <f t="shared" si="6"/>
        <v>0</v>
      </c>
      <c r="M113" s="632"/>
      <c r="N113" s="633"/>
      <c r="O113"/>
    </row>
    <row r="114" spans="2:15" s="14" customFormat="1" ht="20.100000000000001" customHeight="1">
      <c r="B114" s="91"/>
      <c r="C114" s="96"/>
      <c r="D114" s="122" t="str">
        <f t="shared" si="7"/>
        <v/>
      </c>
      <c r="E114" s="97">
        <f t="shared" si="4"/>
        <v>0</v>
      </c>
      <c r="F114" s="119">
        <f t="shared" si="5"/>
        <v>0</v>
      </c>
      <c r="G114" s="109" t="s">
        <v>148</v>
      </c>
      <c r="H114" s="627" t="s">
        <v>148</v>
      </c>
      <c r="I114" s="628"/>
      <c r="J114" s="629"/>
      <c r="K114" s="630"/>
      <c r="L114" s="631">
        <f t="shared" si="6"/>
        <v>0</v>
      </c>
      <c r="M114" s="632"/>
      <c r="N114" s="633"/>
      <c r="O114"/>
    </row>
    <row r="115" spans="2:15" s="14" customFormat="1" ht="20.100000000000001" customHeight="1">
      <c r="B115" s="91"/>
      <c r="C115" s="96"/>
      <c r="D115" s="122" t="str">
        <f t="shared" si="7"/>
        <v/>
      </c>
      <c r="E115" s="97">
        <f t="shared" si="4"/>
        <v>0</v>
      </c>
      <c r="F115" s="119">
        <f t="shared" si="5"/>
        <v>0</v>
      </c>
      <c r="G115" s="109" t="s">
        <v>148</v>
      </c>
      <c r="H115" s="627" t="s">
        <v>148</v>
      </c>
      <c r="I115" s="628"/>
      <c r="J115" s="629"/>
      <c r="K115" s="630"/>
      <c r="L115" s="631">
        <f t="shared" si="6"/>
        <v>0</v>
      </c>
      <c r="M115" s="632"/>
      <c r="N115" s="633"/>
      <c r="O115"/>
    </row>
    <row r="116" spans="2:15" s="14" customFormat="1" ht="20.100000000000001" customHeight="1">
      <c r="B116" s="91"/>
      <c r="C116" s="96"/>
      <c r="D116" s="122" t="str">
        <f t="shared" si="7"/>
        <v/>
      </c>
      <c r="E116" s="97">
        <f t="shared" si="4"/>
        <v>0</v>
      </c>
      <c r="F116" s="119">
        <f t="shared" si="5"/>
        <v>0</v>
      </c>
      <c r="G116" s="109" t="s">
        <v>148</v>
      </c>
      <c r="H116" s="627" t="s">
        <v>148</v>
      </c>
      <c r="I116" s="628"/>
      <c r="J116" s="629"/>
      <c r="K116" s="630"/>
      <c r="L116" s="631">
        <f t="shared" si="6"/>
        <v>0</v>
      </c>
      <c r="M116" s="632"/>
      <c r="N116" s="633"/>
      <c r="O116"/>
    </row>
    <row r="117" spans="2:15" s="14" customFormat="1" ht="20.100000000000001" customHeight="1">
      <c r="B117" s="91"/>
      <c r="C117" s="96"/>
      <c r="D117" s="122" t="str">
        <f t="shared" si="7"/>
        <v/>
      </c>
      <c r="E117" s="97">
        <f t="shared" si="4"/>
        <v>0</v>
      </c>
      <c r="F117" s="119">
        <f t="shared" si="5"/>
        <v>0</v>
      </c>
      <c r="G117" s="109" t="s">
        <v>148</v>
      </c>
      <c r="H117" s="627" t="s">
        <v>148</v>
      </c>
      <c r="I117" s="628"/>
      <c r="J117" s="629"/>
      <c r="K117" s="630"/>
      <c r="L117" s="631">
        <f t="shared" si="6"/>
        <v>0</v>
      </c>
      <c r="M117" s="632"/>
      <c r="N117" s="633"/>
      <c r="O117"/>
    </row>
    <row r="118" spans="2:15" s="14" customFormat="1" ht="20.100000000000001" customHeight="1">
      <c r="B118" s="91"/>
      <c r="C118" s="96"/>
      <c r="D118" s="122" t="str">
        <f t="shared" si="7"/>
        <v/>
      </c>
      <c r="E118" s="97">
        <f t="shared" si="4"/>
        <v>0</v>
      </c>
      <c r="F118" s="119">
        <f t="shared" si="5"/>
        <v>0</v>
      </c>
      <c r="G118" s="109" t="s">
        <v>148</v>
      </c>
      <c r="H118" s="627" t="s">
        <v>148</v>
      </c>
      <c r="I118" s="628"/>
      <c r="J118" s="629"/>
      <c r="K118" s="630"/>
      <c r="L118" s="631">
        <f t="shared" si="6"/>
        <v>0</v>
      </c>
      <c r="M118" s="632"/>
      <c r="N118" s="633"/>
      <c r="O118"/>
    </row>
    <row r="119" spans="2:15" s="14" customFormat="1" ht="20.100000000000001" customHeight="1">
      <c r="B119" s="91"/>
      <c r="C119" s="96"/>
      <c r="D119" s="122" t="str">
        <f t="shared" si="7"/>
        <v/>
      </c>
      <c r="E119" s="97">
        <f t="shared" si="4"/>
        <v>0</v>
      </c>
      <c r="F119" s="119">
        <f t="shared" si="5"/>
        <v>0</v>
      </c>
      <c r="G119" s="109" t="s">
        <v>148</v>
      </c>
      <c r="H119" s="627" t="s">
        <v>148</v>
      </c>
      <c r="I119" s="628"/>
      <c r="J119" s="629"/>
      <c r="K119" s="630"/>
      <c r="L119" s="631">
        <f t="shared" si="6"/>
        <v>0</v>
      </c>
      <c r="M119" s="632"/>
      <c r="N119" s="633"/>
      <c r="O119"/>
    </row>
    <row r="120" spans="2:15" s="14" customFormat="1" ht="20.100000000000001" customHeight="1">
      <c r="B120" s="91"/>
      <c r="C120" s="96"/>
      <c r="D120" s="122" t="str">
        <f t="shared" si="7"/>
        <v/>
      </c>
      <c r="E120" s="97">
        <f t="shared" si="4"/>
        <v>0</v>
      </c>
      <c r="F120" s="119">
        <f t="shared" si="5"/>
        <v>0</v>
      </c>
      <c r="G120" s="109" t="s">
        <v>148</v>
      </c>
      <c r="H120" s="627" t="s">
        <v>148</v>
      </c>
      <c r="I120" s="628"/>
      <c r="J120" s="629"/>
      <c r="K120" s="630"/>
      <c r="L120" s="631">
        <f t="shared" si="6"/>
        <v>0</v>
      </c>
      <c r="M120" s="632"/>
      <c r="N120" s="633"/>
      <c r="O120"/>
    </row>
    <row r="121" spans="2:15" s="14" customFormat="1" ht="20.100000000000001" customHeight="1">
      <c r="B121" s="91"/>
      <c r="C121" s="96"/>
      <c r="D121" s="122" t="str">
        <f t="shared" si="7"/>
        <v/>
      </c>
      <c r="E121" s="97">
        <f t="shared" si="4"/>
        <v>0</v>
      </c>
      <c r="F121" s="119">
        <f t="shared" si="5"/>
        <v>0</v>
      </c>
      <c r="G121" s="109" t="s">
        <v>148</v>
      </c>
      <c r="H121" s="627" t="s">
        <v>148</v>
      </c>
      <c r="I121" s="628"/>
      <c r="J121" s="629"/>
      <c r="K121" s="630"/>
      <c r="L121" s="631">
        <f t="shared" si="6"/>
        <v>0</v>
      </c>
      <c r="M121" s="632"/>
      <c r="N121" s="633"/>
      <c r="O121"/>
    </row>
    <row r="122" spans="2:15" s="14" customFormat="1" ht="20.100000000000001" customHeight="1">
      <c r="B122" s="91"/>
      <c r="C122" s="96"/>
      <c r="D122" s="122" t="str">
        <f t="shared" si="7"/>
        <v/>
      </c>
      <c r="E122" s="97">
        <f t="shared" si="4"/>
        <v>0</v>
      </c>
      <c r="F122" s="119">
        <f t="shared" si="5"/>
        <v>0</v>
      </c>
      <c r="G122" s="109" t="s">
        <v>148</v>
      </c>
      <c r="H122" s="627" t="s">
        <v>148</v>
      </c>
      <c r="I122" s="628"/>
      <c r="J122" s="629"/>
      <c r="K122" s="630"/>
      <c r="L122" s="631">
        <f t="shared" si="6"/>
        <v>0</v>
      </c>
      <c r="M122" s="632"/>
      <c r="N122" s="633"/>
      <c r="O122"/>
    </row>
    <row r="123" spans="2:15" s="14" customFormat="1" ht="20.100000000000001" customHeight="1">
      <c r="B123" s="91"/>
      <c r="C123" s="96"/>
      <c r="D123" s="122" t="str">
        <f t="shared" si="7"/>
        <v/>
      </c>
      <c r="E123" s="97">
        <f t="shared" si="4"/>
        <v>0</v>
      </c>
      <c r="F123" s="119">
        <f t="shared" si="5"/>
        <v>0</v>
      </c>
      <c r="G123" s="109" t="s">
        <v>148</v>
      </c>
      <c r="H123" s="627" t="s">
        <v>148</v>
      </c>
      <c r="I123" s="628"/>
      <c r="J123" s="629"/>
      <c r="K123" s="630"/>
      <c r="L123" s="631">
        <f t="shared" si="6"/>
        <v>0</v>
      </c>
      <c r="M123" s="632"/>
      <c r="N123" s="633"/>
      <c r="O123"/>
    </row>
    <row r="124" spans="2:15" s="14" customFormat="1" ht="20.100000000000001" customHeight="1">
      <c r="B124" s="91"/>
      <c r="C124" s="96"/>
      <c r="D124" s="122" t="str">
        <f t="shared" si="7"/>
        <v/>
      </c>
      <c r="E124" s="97">
        <f t="shared" si="4"/>
        <v>0</v>
      </c>
      <c r="F124" s="119">
        <f t="shared" si="5"/>
        <v>0</v>
      </c>
      <c r="G124" s="109" t="s">
        <v>148</v>
      </c>
      <c r="H124" s="627" t="s">
        <v>148</v>
      </c>
      <c r="I124" s="628"/>
      <c r="J124" s="629"/>
      <c r="K124" s="630"/>
      <c r="L124" s="631">
        <f t="shared" si="6"/>
        <v>0</v>
      </c>
      <c r="M124" s="632"/>
      <c r="N124" s="633"/>
      <c r="O124"/>
    </row>
    <row r="125" spans="2:15" s="14" customFormat="1" ht="20.100000000000001" customHeight="1">
      <c r="B125" s="91"/>
      <c r="C125" s="96"/>
      <c r="D125" s="122" t="str">
        <f t="shared" si="7"/>
        <v/>
      </c>
      <c r="E125" s="97">
        <f t="shared" si="4"/>
        <v>0</v>
      </c>
      <c r="F125" s="119">
        <f t="shared" si="5"/>
        <v>0</v>
      </c>
      <c r="G125" s="109" t="s">
        <v>148</v>
      </c>
      <c r="H125" s="627" t="s">
        <v>148</v>
      </c>
      <c r="I125" s="628"/>
      <c r="J125" s="629"/>
      <c r="K125" s="630"/>
      <c r="L125" s="631">
        <f t="shared" si="6"/>
        <v>0</v>
      </c>
      <c r="M125" s="632"/>
      <c r="N125" s="633"/>
      <c r="O125"/>
    </row>
    <row r="126" spans="2:15" s="14" customFormat="1" ht="20.100000000000001" customHeight="1">
      <c r="B126" s="91"/>
      <c r="C126" s="96"/>
      <c r="D126" s="122" t="str">
        <f t="shared" si="7"/>
        <v/>
      </c>
      <c r="E126" s="97">
        <f t="shared" si="4"/>
        <v>0</v>
      </c>
      <c r="F126" s="119">
        <f t="shared" si="5"/>
        <v>0</v>
      </c>
      <c r="G126" s="109" t="s">
        <v>148</v>
      </c>
      <c r="H126" s="627" t="s">
        <v>148</v>
      </c>
      <c r="I126" s="628"/>
      <c r="J126" s="629"/>
      <c r="K126" s="630"/>
      <c r="L126" s="631">
        <f t="shared" si="6"/>
        <v>0</v>
      </c>
      <c r="M126" s="632"/>
      <c r="N126" s="633"/>
      <c r="O126"/>
    </row>
    <row r="127" spans="2:15" s="14" customFormat="1" ht="20.100000000000001" customHeight="1">
      <c r="B127" s="91"/>
      <c r="C127" s="96"/>
      <c r="D127" s="122" t="str">
        <f t="shared" si="7"/>
        <v/>
      </c>
      <c r="E127" s="97">
        <f t="shared" si="4"/>
        <v>0</v>
      </c>
      <c r="F127" s="119">
        <f t="shared" si="5"/>
        <v>0</v>
      </c>
      <c r="G127" s="109" t="s">
        <v>148</v>
      </c>
      <c r="H127" s="627" t="s">
        <v>148</v>
      </c>
      <c r="I127" s="628"/>
      <c r="J127" s="629"/>
      <c r="K127" s="630"/>
      <c r="L127" s="631">
        <f t="shared" si="6"/>
        <v>0</v>
      </c>
      <c r="M127" s="632"/>
      <c r="N127" s="633"/>
      <c r="O127"/>
    </row>
    <row r="128" spans="2:15" s="14" customFormat="1" ht="20.100000000000001" customHeight="1">
      <c r="B128" s="91"/>
      <c r="C128" s="96"/>
      <c r="D128" s="122" t="str">
        <f t="shared" si="7"/>
        <v/>
      </c>
      <c r="E128" s="97">
        <f t="shared" si="4"/>
        <v>0</v>
      </c>
      <c r="F128" s="119">
        <f t="shared" si="5"/>
        <v>0</v>
      </c>
      <c r="G128" s="109" t="s">
        <v>148</v>
      </c>
      <c r="H128" s="627" t="s">
        <v>148</v>
      </c>
      <c r="I128" s="628"/>
      <c r="J128" s="629"/>
      <c r="K128" s="630"/>
      <c r="L128" s="631">
        <f t="shared" si="6"/>
        <v>0</v>
      </c>
      <c r="M128" s="632"/>
      <c r="N128" s="633"/>
      <c r="O128"/>
    </row>
    <row r="129" spans="2:15" s="14" customFormat="1" ht="20.100000000000001" customHeight="1">
      <c r="B129" s="91"/>
      <c r="C129" s="96"/>
      <c r="D129" s="122" t="str">
        <f t="shared" si="7"/>
        <v/>
      </c>
      <c r="E129" s="97">
        <f t="shared" si="4"/>
        <v>0</v>
      </c>
      <c r="F129" s="119">
        <f t="shared" si="5"/>
        <v>0</v>
      </c>
      <c r="G129" s="109" t="s">
        <v>148</v>
      </c>
      <c r="H129" s="627" t="s">
        <v>148</v>
      </c>
      <c r="I129" s="628"/>
      <c r="J129" s="629"/>
      <c r="K129" s="630"/>
      <c r="L129" s="631">
        <f t="shared" si="6"/>
        <v>0</v>
      </c>
      <c r="M129" s="632"/>
      <c r="N129" s="633"/>
      <c r="O129"/>
    </row>
    <row r="130" spans="2:15" s="14" customFormat="1" ht="20.100000000000001" customHeight="1">
      <c r="B130" s="91"/>
      <c r="C130" s="96"/>
      <c r="D130" s="122" t="str">
        <f t="shared" si="7"/>
        <v/>
      </c>
      <c r="E130" s="97">
        <f t="shared" si="4"/>
        <v>0</v>
      </c>
      <c r="F130" s="119">
        <f t="shared" si="5"/>
        <v>0</v>
      </c>
      <c r="G130" s="109" t="s">
        <v>148</v>
      </c>
      <c r="H130" s="627" t="s">
        <v>148</v>
      </c>
      <c r="I130" s="628"/>
      <c r="J130" s="629"/>
      <c r="K130" s="630"/>
      <c r="L130" s="631">
        <f t="shared" si="6"/>
        <v>0</v>
      </c>
      <c r="M130" s="632"/>
      <c r="N130" s="633"/>
      <c r="O130"/>
    </row>
    <row r="131" spans="2:15" s="14" customFormat="1" ht="20.100000000000001" customHeight="1">
      <c r="B131" s="91"/>
      <c r="C131" s="96"/>
      <c r="D131" s="122" t="str">
        <f t="shared" si="7"/>
        <v/>
      </c>
      <c r="E131" s="97">
        <f t="shared" si="4"/>
        <v>0</v>
      </c>
      <c r="F131" s="119">
        <f t="shared" si="5"/>
        <v>0</v>
      </c>
      <c r="G131" s="109" t="s">
        <v>148</v>
      </c>
      <c r="H131" s="627" t="s">
        <v>148</v>
      </c>
      <c r="I131" s="628"/>
      <c r="J131" s="629"/>
      <c r="K131" s="630"/>
      <c r="L131" s="631">
        <f t="shared" si="6"/>
        <v>0</v>
      </c>
      <c r="M131" s="632"/>
      <c r="N131" s="633"/>
      <c r="O131"/>
    </row>
    <row r="132" spans="2:15" s="14" customFormat="1" ht="20.100000000000001" customHeight="1">
      <c r="B132" s="91"/>
      <c r="C132" s="96"/>
      <c r="D132" s="122" t="str">
        <f t="shared" si="7"/>
        <v/>
      </c>
      <c r="E132" s="97">
        <f t="shared" si="4"/>
        <v>0</v>
      </c>
      <c r="F132" s="119">
        <f t="shared" si="5"/>
        <v>0</v>
      </c>
      <c r="G132" s="109" t="s">
        <v>148</v>
      </c>
      <c r="H132" s="627" t="s">
        <v>148</v>
      </c>
      <c r="I132" s="628"/>
      <c r="J132" s="629"/>
      <c r="K132" s="630"/>
      <c r="L132" s="631">
        <f t="shared" si="6"/>
        <v>0</v>
      </c>
      <c r="M132" s="632"/>
      <c r="N132" s="633"/>
      <c r="O132"/>
    </row>
    <row r="133" spans="2:15" s="14" customFormat="1" ht="20.100000000000001" customHeight="1">
      <c r="B133" s="91"/>
      <c r="C133" s="96"/>
      <c r="D133" s="122" t="str">
        <f t="shared" si="7"/>
        <v/>
      </c>
      <c r="E133" s="97">
        <f t="shared" si="4"/>
        <v>0</v>
      </c>
      <c r="F133" s="119">
        <f t="shared" si="5"/>
        <v>0</v>
      </c>
      <c r="G133" s="109" t="s">
        <v>148</v>
      </c>
      <c r="H133" s="627" t="s">
        <v>148</v>
      </c>
      <c r="I133" s="628"/>
      <c r="J133" s="629"/>
      <c r="K133" s="630"/>
      <c r="L133" s="631">
        <f t="shared" si="6"/>
        <v>0</v>
      </c>
      <c r="M133" s="632"/>
      <c r="N133" s="633"/>
      <c r="O133"/>
    </row>
    <row r="134" spans="2:15" s="14" customFormat="1" ht="20.100000000000001" customHeight="1">
      <c r="B134" s="91"/>
      <c r="C134" s="96"/>
      <c r="D134" s="122" t="str">
        <f t="shared" si="7"/>
        <v/>
      </c>
      <c r="E134" s="97">
        <f t="shared" si="4"/>
        <v>0</v>
      </c>
      <c r="F134" s="119">
        <f t="shared" si="5"/>
        <v>0</v>
      </c>
      <c r="G134" s="109" t="s">
        <v>148</v>
      </c>
      <c r="H134" s="627" t="s">
        <v>148</v>
      </c>
      <c r="I134" s="628"/>
      <c r="J134" s="629"/>
      <c r="K134" s="630"/>
      <c r="L134" s="631">
        <f t="shared" si="6"/>
        <v>0</v>
      </c>
      <c r="M134" s="632"/>
      <c r="N134" s="633"/>
      <c r="O134"/>
    </row>
    <row r="135" spans="2:15" s="14" customFormat="1" ht="20.100000000000001" customHeight="1">
      <c r="B135" s="91"/>
      <c r="C135" s="96"/>
      <c r="D135" s="122" t="str">
        <f t="shared" si="7"/>
        <v/>
      </c>
      <c r="E135" s="97">
        <f t="shared" si="4"/>
        <v>0</v>
      </c>
      <c r="F135" s="119">
        <f t="shared" si="5"/>
        <v>0</v>
      </c>
      <c r="G135" s="109" t="s">
        <v>148</v>
      </c>
      <c r="H135" s="627" t="s">
        <v>148</v>
      </c>
      <c r="I135" s="628"/>
      <c r="J135" s="629"/>
      <c r="K135" s="630"/>
      <c r="L135" s="631">
        <f t="shared" si="6"/>
        <v>0</v>
      </c>
      <c r="M135" s="632"/>
      <c r="N135" s="633"/>
      <c r="O135"/>
    </row>
    <row r="136" spans="2:15" s="14" customFormat="1" ht="20.100000000000001" customHeight="1">
      <c r="B136" s="91"/>
      <c r="C136" s="96"/>
      <c r="D136" s="122" t="str">
        <f t="shared" si="7"/>
        <v/>
      </c>
      <c r="E136" s="97">
        <f t="shared" si="4"/>
        <v>0</v>
      </c>
      <c r="F136" s="119">
        <f t="shared" si="5"/>
        <v>0</v>
      </c>
      <c r="G136" s="109" t="s">
        <v>148</v>
      </c>
      <c r="H136" s="627" t="s">
        <v>148</v>
      </c>
      <c r="I136" s="628"/>
      <c r="J136" s="629"/>
      <c r="K136" s="630"/>
      <c r="L136" s="631">
        <f t="shared" si="6"/>
        <v>0</v>
      </c>
      <c r="M136" s="632"/>
      <c r="N136" s="633"/>
      <c r="O136"/>
    </row>
    <row r="137" spans="2:15" s="14" customFormat="1" ht="20.100000000000001" customHeight="1">
      <c r="B137" s="91"/>
      <c r="C137" s="96"/>
      <c r="D137" s="122" t="str">
        <f t="shared" si="7"/>
        <v/>
      </c>
      <c r="E137" s="97">
        <f t="shared" si="4"/>
        <v>0</v>
      </c>
      <c r="F137" s="119">
        <f t="shared" si="5"/>
        <v>0</v>
      </c>
      <c r="G137" s="109" t="s">
        <v>148</v>
      </c>
      <c r="H137" s="627" t="s">
        <v>148</v>
      </c>
      <c r="I137" s="628"/>
      <c r="J137" s="629"/>
      <c r="K137" s="630"/>
      <c r="L137" s="631">
        <f t="shared" si="6"/>
        <v>0</v>
      </c>
      <c r="M137" s="632"/>
      <c r="N137" s="633"/>
      <c r="O137"/>
    </row>
    <row r="138" spans="2:15" s="14" customFormat="1" ht="20.100000000000001" customHeight="1">
      <c r="B138" s="91"/>
      <c r="C138" s="96"/>
      <c r="D138" s="122" t="str">
        <f t="shared" si="7"/>
        <v/>
      </c>
      <c r="E138" s="97">
        <f t="shared" si="4"/>
        <v>0</v>
      </c>
      <c r="F138" s="119">
        <f t="shared" si="5"/>
        <v>0</v>
      </c>
      <c r="G138" s="109" t="s">
        <v>148</v>
      </c>
      <c r="H138" s="627" t="s">
        <v>148</v>
      </c>
      <c r="I138" s="628"/>
      <c r="J138" s="629"/>
      <c r="K138" s="630"/>
      <c r="L138" s="631">
        <f t="shared" si="6"/>
        <v>0</v>
      </c>
      <c r="M138" s="632"/>
      <c r="N138" s="633"/>
      <c r="O138"/>
    </row>
    <row r="139" spans="2:15" s="14" customFormat="1" ht="20.100000000000001" customHeight="1">
      <c r="B139" s="91"/>
      <c r="C139" s="96"/>
      <c r="D139" s="122" t="str">
        <f t="shared" si="7"/>
        <v/>
      </c>
      <c r="E139" s="97">
        <f t="shared" si="4"/>
        <v>0</v>
      </c>
      <c r="F139" s="119">
        <f t="shared" si="5"/>
        <v>0</v>
      </c>
      <c r="G139" s="109" t="s">
        <v>148</v>
      </c>
      <c r="H139" s="627" t="s">
        <v>148</v>
      </c>
      <c r="I139" s="628"/>
      <c r="J139" s="629"/>
      <c r="K139" s="630"/>
      <c r="L139" s="631">
        <f t="shared" si="6"/>
        <v>0</v>
      </c>
      <c r="M139" s="632"/>
      <c r="N139" s="633"/>
      <c r="O139"/>
    </row>
    <row r="140" spans="2:15" s="14" customFormat="1" ht="20.100000000000001" customHeight="1">
      <c r="B140" s="91"/>
      <c r="C140" s="96"/>
      <c r="D140" s="122" t="str">
        <f t="shared" si="7"/>
        <v/>
      </c>
      <c r="E140" s="97">
        <f t="shared" si="4"/>
        <v>0</v>
      </c>
      <c r="F140" s="119">
        <f t="shared" si="5"/>
        <v>0</v>
      </c>
      <c r="G140" s="109" t="s">
        <v>148</v>
      </c>
      <c r="H140" s="627" t="s">
        <v>148</v>
      </c>
      <c r="I140" s="628"/>
      <c r="J140" s="629"/>
      <c r="K140" s="630"/>
      <c r="L140" s="631">
        <f t="shared" si="6"/>
        <v>0</v>
      </c>
      <c r="M140" s="632"/>
      <c r="N140" s="633"/>
      <c r="O140"/>
    </row>
    <row r="141" spans="2:15" s="14" customFormat="1" ht="20.100000000000001" customHeight="1">
      <c r="B141" s="91"/>
      <c r="C141" s="96"/>
      <c r="D141" s="122" t="str">
        <f t="shared" si="7"/>
        <v/>
      </c>
      <c r="E141" s="97">
        <f t="shared" si="4"/>
        <v>0</v>
      </c>
      <c r="F141" s="119">
        <f t="shared" si="5"/>
        <v>0</v>
      </c>
      <c r="G141" s="109" t="s">
        <v>148</v>
      </c>
      <c r="H141" s="627" t="s">
        <v>148</v>
      </c>
      <c r="I141" s="628"/>
      <c r="J141" s="629"/>
      <c r="K141" s="630"/>
      <c r="L141" s="631">
        <f t="shared" si="6"/>
        <v>0</v>
      </c>
      <c r="M141" s="632"/>
      <c r="N141" s="633"/>
      <c r="O141"/>
    </row>
    <row r="142" spans="2:15" s="14" customFormat="1" ht="20.100000000000001" customHeight="1">
      <c r="B142" s="91"/>
      <c r="C142" s="96"/>
      <c r="D142" s="122" t="str">
        <f t="shared" si="7"/>
        <v/>
      </c>
      <c r="E142" s="97">
        <f t="shared" si="4"/>
        <v>0</v>
      </c>
      <c r="F142" s="119">
        <f t="shared" si="5"/>
        <v>0</v>
      </c>
      <c r="G142" s="109" t="s">
        <v>148</v>
      </c>
      <c r="H142" s="627" t="s">
        <v>148</v>
      </c>
      <c r="I142" s="628"/>
      <c r="J142" s="629"/>
      <c r="K142" s="630"/>
      <c r="L142" s="631">
        <f t="shared" si="6"/>
        <v>0</v>
      </c>
      <c r="M142" s="632"/>
      <c r="N142" s="633"/>
      <c r="O142"/>
    </row>
    <row r="143" spans="2:15" s="14" customFormat="1" ht="20.100000000000001" customHeight="1">
      <c r="B143" s="91"/>
      <c r="C143" s="96"/>
      <c r="D143" s="122" t="str">
        <f t="shared" si="7"/>
        <v/>
      </c>
      <c r="E143" s="97">
        <f t="shared" si="4"/>
        <v>0</v>
      </c>
      <c r="F143" s="119">
        <f t="shared" si="5"/>
        <v>0</v>
      </c>
      <c r="G143" s="109" t="s">
        <v>148</v>
      </c>
      <c r="H143" s="627" t="s">
        <v>148</v>
      </c>
      <c r="I143" s="628"/>
      <c r="J143" s="629"/>
      <c r="K143" s="630"/>
      <c r="L143" s="631">
        <f t="shared" si="6"/>
        <v>0</v>
      </c>
      <c r="M143" s="632"/>
      <c r="N143" s="633"/>
      <c r="O143"/>
    </row>
    <row r="144" spans="2:15" s="14" customFormat="1" ht="20.100000000000001" customHeight="1">
      <c r="B144" s="91"/>
      <c r="C144" s="96"/>
      <c r="D144" s="122" t="str">
        <f t="shared" si="7"/>
        <v/>
      </c>
      <c r="E144" s="97">
        <f t="shared" si="4"/>
        <v>0</v>
      </c>
      <c r="F144" s="119">
        <f t="shared" si="5"/>
        <v>0</v>
      </c>
      <c r="G144" s="109" t="s">
        <v>148</v>
      </c>
      <c r="H144" s="627" t="s">
        <v>148</v>
      </c>
      <c r="I144" s="628"/>
      <c r="J144" s="629"/>
      <c r="K144" s="630"/>
      <c r="L144" s="631">
        <f t="shared" si="6"/>
        <v>0</v>
      </c>
      <c r="M144" s="632"/>
      <c r="N144" s="633"/>
      <c r="O144"/>
    </row>
    <row r="145" spans="2:15" s="14" customFormat="1" ht="20.100000000000001" customHeight="1">
      <c r="B145" s="91"/>
      <c r="C145" s="96"/>
      <c r="D145" s="122" t="str">
        <f t="shared" si="7"/>
        <v/>
      </c>
      <c r="E145" s="97">
        <f t="shared" ref="E145:E208" si="8">IF(C145="",0,-30000)</f>
        <v>0</v>
      </c>
      <c r="F145" s="119">
        <f t="shared" ref="F145:F208" si="9">IF(D145="",0,D145+E145)</f>
        <v>0</v>
      </c>
      <c r="G145" s="109" t="s">
        <v>148</v>
      </c>
      <c r="H145" s="627" t="s">
        <v>148</v>
      </c>
      <c r="I145" s="628"/>
      <c r="J145" s="629"/>
      <c r="K145" s="630"/>
      <c r="L145" s="631">
        <f t="shared" ref="L145:L208" si="10">IF(C145="",0,IF(G145="○",F145+30000,IF(H145="○",F145+15000,F145)))</f>
        <v>0</v>
      </c>
      <c r="M145" s="632"/>
      <c r="N145" s="633"/>
      <c r="O145"/>
    </row>
    <row r="146" spans="2:15" s="14" customFormat="1" ht="20.100000000000001" customHeight="1">
      <c r="B146" s="91"/>
      <c r="C146" s="96"/>
      <c r="D146" s="122" t="str">
        <f t="shared" ref="D146:D209" si="11">IF(C146="","",IF(C146&gt;100000,100000,IF(C146&lt;=30000,"3万円以下は対象外です",C146)))</f>
        <v/>
      </c>
      <c r="E146" s="97">
        <f t="shared" si="8"/>
        <v>0</v>
      </c>
      <c r="F146" s="119">
        <f t="shared" si="9"/>
        <v>0</v>
      </c>
      <c r="G146" s="109" t="s">
        <v>148</v>
      </c>
      <c r="H146" s="627" t="s">
        <v>148</v>
      </c>
      <c r="I146" s="628"/>
      <c r="J146" s="629"/>
      <c r="K146" s="630"/>
      <c r="L146" s="631">
        <f t="shared" si="10"/>
        <v>0</v>
      </c>
      <c r="M146" s="632"/>
      <c r="N146" s="633"/>
      <c r="O146"/>
    </row>
    <row r="147" spans="2:15" s="14" customFormat="1" ht="20.100000000000001" customHeight="1">
      <c r="B147" s="91"/>
      <c r="C147" s="96"/>
      <c r="D147" s="122" t="str">
        <f t="shared" si="11"/>
        <v/>
      </c>
      <c r="E147" s="97">
        <f t="shared" si="8"/>
        <v>0</v>
      </c>
      <c r="F147" s="119">
        <f t="shared" si="9"/>
        <v>0</v>
      </c>
      <c r="G147" s="109" t="s">
        <v>148</v>
      </c>
      <c r="H147" s="627" t="s">
        <v>148</v>
      </c>
      <c r="I147" s="628"/>
      <c r="J147" s="629"/>
      <c r="K147" s="630"/>
      <c r="L147" s="631">
        <f t="shared" si="10"/>
        <v>0</v>
      </c>
      <c r="M147" s="632"/>
      <c r="N147" s="633"/>
      <c r="O147"/>
    </row>
    <row r="148" spans="2:15" s="14" customFormat="1" ht="20.100000000000001" customHeight="1">
      <c r="B148" s="91"/>
      <c r="C148" s="96"/>
      <c r="D148" s="122" t="str">
        <f t="shared" si="11"/>
        <v/>
      </c>
      <c r="E148" s="97">
        <f t="shared" si="8"/>
        <v>0</v>
      </c>
      <c r="F148" s="119">
        <f t="shared" si="9"/>
        <v>0</v>
      </c>
      <c r="G148" s="109" t="s">
        <v>148</v>
      </c>
      <c r="H148" s="627" t="s">
        <v>148</v>
      </c>
      <c r="I148" s="628"/>
      <c r="J148" s="629"/>
      <c r="K148" s="630"/>
      <c r="L148" s="631">
        <f t="shared" si="10"/>
        <v>0</v>
      </c>
      <c r="M148" s="632"/>
      <c r="N148" s="633"/>
      <c r="O148"/>
    </row>
    <row r="149" spans="2:15" s="14" customFormat="1" ht="20.100000000000001" customHeight="1">
      <c r="B149" s="91"/>
      <c r="C149" s="96"/>
      <c r="D149" s="122" t="str">
        <f t="shared" si="11"/>
        <v/>
      </c>
      <c r="E149" s="97">
        <f t="shared" si="8"/>
        <v>0</v>
      </c>
      <c r="F149" s="119">
        <f t="shared" si="9"/>
        <v>0</v>
      </c>
      <c r="G149" s="109" t="s">
        <v>148</v>
      </c>
      <c r="H149" s="627" t="s">
        <v>148</v>
      </c>
      <c r="I149" s="628"/>
      <c r="J149" s="629"/>
      <c r="K149" s="630"/>
      <c r="L149" s="631">
        <f t="shared" si="10"/>
        <v>0</v>
      </c>
      <c r="M149" s="632"/>
      <c r="N149" s="633"/>
      <c r="O149"/>
    </row>
    <row r="150" spans="2:15" s="14" customFormat="1" ht="20.100000000000001" customHeight="1">
      <c r="B150" s="91"/>
      <c r="C150" s="96"/>
      <c r="D150" s="122" t="str">
        <f t="shared" si="11"/>
        <v/>
      </c>
      <c r="E150" s="97">
        <f t="shared" si="8"/>
        <v>0</v>
      </c>
      <c r="F150" s="119">
        <f t="shared" si="9"/>
        <v>0</v>
      </c>
      <c r="G150" s="109" t="s">
        <v>148</v>
      </c>
      <c r="H150" s="627" t="s">
        <v>148</v>
      </c>
      <c r="I150" s="628"/>
      <c r="J150" s="629"/>
      <c r="K150" s="630"/>
      <c r="L150" s="631">
        <f t="shared" si="10"/>
        <v>0</v>
      </c>
      <c r="M150" s="632"/>
      <c r="N150" s="633"/>
      <c r="O150"/>
    </row>
    <row r="151" spans="2:15" s="14" customFormat="1" ht="20.100000000000001" customHeight="1">
      <c r="B151" s="91"/>
      <c r="C151" s="96"/>
      <c r="D151" s="122" t="str">
        <f t="shared" si="11"/>
        <v/>
      </c>
      <c r="E151" s="97">
        <f t="shared" si="8"/>
        <v>0</v>
      </c>
      <c r="F151" s="119">
        <f t="shared" si="9"/>
        <v>0</v>
      </c>
      <c r="G151" s="109" t="s">
        <v>148</v>
      </c>
      <c r="H151" s="627" t="s">
        <v>148</v>
      </c>
      <c r="I151" s="628"/>
      <c r="J151" s="629"/>
      <c r="K151" s="630"/>
      <c r="L151" s="631">
        <f t="shared" si="10"/>
        <v>0</v>
      </c>
      <c r="M151" s="632"/>
      <c r="N151" s="633"/>
      <c r="O151"/>
    </row>
    <row r="152" spans="2:15" s="14" customFormat="1" ht="20.100000000000001" customHeight="1">
      <c r="B152" s="91"/>
      <c r="C152" s="96"/>
      <c r="D152" s="122" t="str">
        <f t="shared" si="11"/>
        <v/>
      </c>
      <c r="E152" s="97">
        <f t="shared" si="8"/>
        <v>0</v>
      </c>
      <c r="F152" s="119">
        <f t="shared" si="9"/>
        <v>0</v>
      </c>
      <c r="G152" s="109" t="s">
        <v>148</v>
      </c>
      <c r="H152" s="627" t="s">
        <v>148</v>
      </c>
      <c r="I152" s="628"/>
      <c r="J152" s="629"/>
      <c r="K152" s="630"/>
      <c r="L152" s="631">
        <f t="shared" si="10"/>
        <v>0</v>
      </c>
      <c r="M152" s="632"/>
      <c r="N152" s="633"/>
      <c r="O152"/>
    </row>
    <row r="153" spans="2:15" s="14" customFormat="1" ht="20.100000000000001" customHeight="1">
      <c r="B153" s="91"/>
      <c r="C153" s="96"/>
      <c r="D153" s="122" t="str">
        <f t="shared" si="11"/>
        <v/>
      </c>
      <c r="E153" s="97">
        <f t="shared" si="8"/>
        <v>0</v>
      </c>
      <c r="F153" s="119">
        <f t="shared" si="9"/>
        <v>0</v>
      </c>
      <c r="G153" s="109" t="s">
        <v>148</v>
      </c>
      <c r="H153" s="627" t="s">
        <v>148</v>
      </c>
      <c r="I153" s="628"/>
      <c r="J153" s="629"/>
      <c r="K153" s="630"/>
      <c r="L153" s="631">
        <f t="shared" si="10"/>
        <v>0</v>
      </c>
      <c r="M153" s="632"/>
      <c r="N153" s="633"/>
      <c r="O153"/>
    </row>
    <row r="154" spans="2:15" s="14" customFormat="1" ht="20.100000000000001" customHeight="1">
      <c r="B154" s="91"/>
      <c r="C154" s="96"/>
      <c r="D154" s="122" t="str">
        <f t="shared" si="11"/>
        <v/>
      </c>
      <c r="E154" s="97">
        <f t="shared" si="8"/>
        <v>0</v>
      </c>
      <c r="F154" s="119">
        <f t="shared" si="9"/>
        <v>0</v>
      </c>
      <c r="G154" s="109" t="s">
        <v>148</v>
      </c>
      <c r="H154" s="627" t="s">
        <v>148</v>
      </c>
      <c r="I154" s="628"/>
      <c r="J154" s="629"/>
      <c r="K154" s="630"/>
      <c r="L154" s="631">
        <f t="shared" si="10"/>
        <v>0</v>
      </c>
      <c r="M154" s="632"/>
      <c r="N154" s="633"/>
      <c r="O154"/>
    </row>
    <row r="155" spans="2:15" s="14" customFormat="1" ht="20.100000000000001" customHeight="1">
      <c r="B155" s="91"/>
      <c r="C155" s="96"/>
      <c r="D155" s="122" t="str">
        <f t="shared" si="11"/>
        <v/>
      </c>
      <c r="E155" s="97">
        <f t="shared" si="8"/>
        <v>0</v>
      </c>
      <c r="F155" s="119">
        <f t="shared" si="9"/>
        <v>0</v>
      </c>
      <c r="G155" s="109" t="s">
        <v>148</v>
      </c>
      <c r="H155" s="627" t="s">
        <v>148</v>
      </c>
      <c r="I155" s="628"/>
      <c r="J155" s="629"/>
      <c r="K155" s="630"/>
      <c r="L155" s="631">
        <f t="shared" si="10"/>
        <v>0</v>
      </c>
      <c r="M155" s="632"/>
      <c r="N155" s="633"/>
      <c r="O155"/>
    </row>
    <row r="156" spans="2:15" s="14" customFormat="1" ht="20.100000000000001" customHeight="1">
      <c r="B156" s="91"/>
      <c r="C156" s="96"/>
      <c r="D156" s="122" t="str">
        <f t="shared" si="11"/>
        <v/>
      </c>
      <c r="E156" s="97">
        <f t="shared" si="8"/>
        <v>0</v>
      </c>
      <c r="F156" s="119">
        <f t="shared" si="9"/>
        <v>0</v>
      </c>
      <c r="G156" s="109" t="s">
        <v>148</v>
      </c>
      <c r="H156" s="627" t="s">
        <v>148</v>
      </c>
      <c r="I156" s="628"/>
      <c r="J156" s="629"/>
      <c r="K156" s="630"/>
      <c r="L156" s="631">
        <f t="shared" si="10"/>
        <v>0</v>
      </c>
      <c r="M156" s="632"/>
      <c r="N156" s="633"/>
      <c r="O156"/>
    </row>
    <row r="157" spans="2:15" s="14" customFormat="1" ht="20.100000000000001" customHeight="1">
      <c r="B157" s="91"/>
      <c r="C157" s="96"/>
      <c r="D157" s="122" t="str">
        <f t="shared" si="11"/>
        <v/>
      </c>
      <c r="E157" s="97">
        <f t="shared" si="8"/>
        <v>0</v>
      </c>
      <c r="F157" s="119">
        <f t="shared" si="9"/>
        <v>0</v>
      </c>
      <c r="G157" s="109" t="s">
        <v>148</v>
      </c>
      <c r="H157" s="627" t="s">
        <v>148</v>
      </c>
      <c r="I157" s="628"/>
      <c r="J157" s="629"/>
      <c r="K157" s="630"/>
      <c r="L157" s="631">
        <f t="shared" si="10"/>
        <v>0</v>
      </c>
      <c r="M157" s="632"/>
      <c r="N157" s="633"/>
      <c r="O157"/>
    </row>
    <row r="158" spans="2:15" s="14" customFormat="1" ht="20.100000000000001" customHeight="1">
      <c r="B158" s="91"/>
      <c r="C158" s="96"/>
      <c r="D158" s="122" t="str">
        <f t="shared" si="11"/>
        <v/>
      </c>
      <c r="E158" s="97">
        <f t="shared" si="8"/>
        <v>0</v>
      </c>
      <c r="F158" s="119">
        <f t="shared" si="9"/>
        <v>0</v>
      </c>
      <c r="G158" s="109" t="s">
        <v>148</v>
      </c>
      <c r="H158" s="627" t="s">
        <v>148</v>
      </c>
      <c r="I158" s="628"/>
      <c r="J158" s="629"/>
      <c r="K158" s="630"/>
      <c r="L158" s="631">
        <f t="shared" si="10"/>
        <v>0</v>
      </c>
      <c r="M158" s="632"/>
      <c r="N158" s="633"/>
      <c r="O158"/>
    </row>
    <row r="159" spans="2:15" s="14" customFormat="1" ht="20.100000000000001" customHeight="1">
      <c r="B159" s="91"/>
      <c r="C159" s="96"/>
      <c r="D159" s="122" t="str">
        <f t="shared" si="11"/>
        <v/>
      </c>
      <c r="E159" s="97">
        <f t="shared" si="8"/>
        <v>0</v>
      </c>
      <c r="F159" s="119">
        <f t="shared" si="9"/>
        <v>0</v>
      </c>
      <c r="G159" s="109" t="s">
        <v>148</v>
      </c>
      <c r="H159" s="627" t="s">
        <v>148</v>
      </c>
      <c r="I159" s="628"/>
      <c r="J159" s="629"/>
      <c r="K159" s="630"/>
      <c r="L159" s="631">
        <f t="shared" si="10"/>
        <v>0</v>
      </c>
      <c r="M159" s="632"/>
      <c r="N159" s="633"/>
      <c r="O159"/>
    </row>
    <row r="160" spans="2:15" s="14" customFormat="1" ht="20.100000000000001" customHeight="1">
      <c r="B160" s="91"/>
      <c r="C160" s="96"/>
      <c r="D160" s="122" t="str">
        <f t="shared" si="11"/>
        <v/>
      </c>
      <c r="E160" s="97">
        <f t="shared" si="8"/>
        <v>0</v>
      </c>
      <c r="F160" s="119">
        <f t="shared" si="9"/>
        <v>0</v>
      </c>
      <c r="G160" s="109" t="s">
        <v>148</v>
      </c>
      <c r="H160" s="627" t="s">
        <v>148</v>
      </c>
      <c r="I160" s="628"/>
      <c r="J160" s="629"/>
      <c r="K160" s="630"/>
      <c r="L160" s="631">
        <f t="shared" si="10"/>
        <v>0</v>
      </c>
      <c r="M160" s="632"/>
      <c r="N160" s="633"/>
      <c r="O160"/>
    </row>
    <row r="161" spans="2:15" s="14" customFormat="1" ht="20.100000000000001" customHeight="1">
      <c r="B161" s="91"/>
      <c r="C161" s="96"/>
      <c r="D161" s="122" t="str">
        <f t="shared" si="11"/>
        <v/>
      </c>
      <c r="E161" s="97">
        <f t="shared" si="8"/>
        <v>0</v>
      </c>
      <c r="F161" s="119">
        <f t="shared" si="9"/>
        <v>0</v>
      </c>
      <c r="G161" s="109" t="s">
        <v>148</v>
      </c>
      <c r="H161" s="627" t="s">
        <v>148</v>
      </c>
      <c r="I161" s="628"/>
      <c r="J161" s="629"/>
      <c r="K161" s="630"/>
      <c r="L161" s="631">
        <f t="shared" si="10"/>
        <v>0</v>
      </c>
      <c r="M161" s="632"/>
      <c r="N161" s="633"/>
      <c r="O161"/>
    </row>
    <row r="162" spans="2:15" s="14" customFormat="1" ht="20.100000000000001" customHeight="1">
      <c r="B162" s="91"/>
      <c r="C162" s="96"/>
      <c r="D162" s="122" t="str">
        <f t="shared" si="11"/>
        <v/>
      </c>
      <c r="E162" s="97">
        <f t="shared" si="8"/>
        <v>0</v>
      </c>
      <c r="F162" s="119">
        <f t="shared" si="9"/>
        <v>0</v>
      </c>
      <c r="G162" s="109" t="s">
        <v>148</v>
      </c>
      <c r="H162" s="627" t="s">
        <v>148</v>
      </c>
      <c r="I162" s="628"/>
      <c r="J162" s="629"/>
      <c r="K162" s="630"/>
      <c r="L162" s="631">
        <f t="shared" si="10"/>
        <v>0</v>
      </c>
      <c r="M162" s="632"/>
      <c r="N162" s="633"/>
      <c r="O162"/>
    </row>
    <row r="163" spans="2:15" s="14" customFormat="1" ht="20.100000000000001" customHeight="1">
      <c r="B163" s="91"/>
      <c r="C163" s="96"/>
      <c r="D163" s="122" t="str">
        <f t="shared" si="11"/>
        <v/>
      </c>
      <c r="E163" s="97">
        <f t="shared" si="8"/>
        <v>0</v>
      </c>
      <c r="F163" s="119">
        <f t="shared" si="9"/>
        <v>0</v>
      </c>
      <c r="G163" s="109" t="s">
        <v>148</v>
      </c>
      <c r="H163" s="627" t="s">
        <v>148</v>
      </c>
      <c r="I163" s="628"/>
      <c r="J163" s="629"/>
      <c r="K163" s="630"/>
      <c r="L163" s="631">
        <f t="shared" si="10"/>
        <v>0</v>
      </c>
      <c r="M163" s="632"/>
      <c r="N163" s="633"/>
      <c r="O163"/>
    </row>
    <row r="164" spans="2:15" s="14" customFormat="1" ht="20.100000000000001" customHeight="1">
      <c r="B164" s="91"/>
      <c r="C164" s="96"/>
      <c r="D164" s="122" t="str">
        <f t="shared" si="11"/>
        <v/>
      </c>
      <c r="E164" s="97">
        <f t="shared" si="8"/>
        <v>0</v>
      </c>
      <c r="F164" s="119">
        <f t="shared" si="9"/>
        <v>0</v>
      </c>
      <c r="G164" s="109" t="s">
        <v>148</v>
      </c>
      <c r="H164" s="627" t="s">
        <v>148</v>
      </c>
      <c r="I164" s="628"/>
      <c r="J164" s="629"/>
      <c r="K164" s="630"/>
      <c r="L164" s="631">
        <f t="shared" si="10"/>
        <v>0</v>
      </c>
      <c r="M164" s="632"/>
      <c r="N164" s="633"/>
      <c r="O164"/>
    </row>
    <row r="165" spans="2:15" s="14" customFormat="1" ht="20.100000000000001" customHeight="1">
      <c r="B165" s="91"/>
      <c r="C165" s="96"/>
      <c r="D165" s="122" t="str">
        <f t="shared" si="11"/>
        <v/>
      </c>
      <c r="E165" s="97">
        <f t="shared" si="8"/>
        <v>0</v>
      </c>
      <c r="F165" s="119">
        <f t="shared" si="9"/>
        <v>0</v>
      </c>
      <c r="G165" s="109" t="s">
        <v>148</v>
      </c>
      <c r="H165" s="627" t="s">
        <v>148</v>
      </c>
      <c r="I165" s="628"/>
      <c r="J165" s="629"/>
      <c r="K165" s="630"/>
      <c r="L165" s="631">
        <f t="shared" si="10"/>
        <v>0</v>
      </c>
      <c r="M165" s="632"/>
      <c r="N165" s="633"/>
      <c r="O165"/>
    </row>
    <row r="166" spans="2:15" s="14" customFormat="1" ht="20.100000000000001" customHeight="1">
      <c r="B166" s="91"/>
      <c r="C166" s="96"/>
      <c r="D166" s="122" t="str">
        <f t="shared" si="11"/>
        <v/>
      </c>
      <c r="E166" s="97">
        <f t="shared" si="8"/>
        <v>0</v>
      </c>
      <c r="F166" s="119">
        <f t="shared" si="9"/>
        <v>0</v>
      </c>
      <c r="G166" s="109" t="s">
        <v>148</v>
      </c>
      <c r="H166" s="627" t="s">
        <v>148</v>
      </c>
      <c r="I166" s="628"/>
      <c r="J166" s="629"/>
      <c r="K166" s="630"/>
      <c r="L166" s="631">
        <f t="shared" si="10"/>
        <v>0</v>
      </c>
      <c r="M166" s="632"/>
      <c r="N166" s="633"/>
      <c r="O166"/>
    </row>
    <row r="167" spans="2:15" s="14" customFormat="1" ht="20.100000000000001" customHeight="1">
      <c r="B167" s="91"/>
      <c r="C167" s="96"/>
      <c r="D167" s="122" t="str">
        <f t="shared" si="11"/>
        <v/>
      </c>
      <c r="E167" s="97">
        <f t="shared" si="8"/>
        <v>0</v>
      </c>
      <c r="F167" s="119">
        <f t="shared" si="9"/>
        <v>0</v>
      </c>
      <c r="G167" s="109" t="s">
        <v>148</v>
      </c>
      <c r="H167" s="627" t="s">
        <v>148</v>
      </c>
      <c r="I167" s="628"/>
      <c r="J167" s="629"/>
      <c r="K167" s="630"/>
      <c r="L167" s="631">
        <f t="shared" si="10"/>
        <v>0</v>
      </c>
      <c r="M167" s="632"/>
      <c r="N167" s="633"/>
      <c r="O167"/>
    </row>
    <row r="168" spans="2:15" s="14" customFormat="1" ht="20.100000000000001" customHeight="1">
      <c r="B168" s="91"/>
      <c r="C168" s="96"/>
      <c r="D168" s="122" t="str">
        <f t="shared" si="11"/>
        <v/>
      </c>
      <c r="E168" s="97">
        <f t="shared" si="8"/>
        <v>0</v>
      </c>
      <c r="F168" s="119">
        <f t="shared" si="9"/>
        <v>0</v>
      </c>
      <c r="G168" s="109" t="s">
        <v>148</v>
      </c>
      <c r="H168" s="627" t="s">
        <v>148</v>
      </c>
      <c r="I168" s="628"/>
      <c r="J168" s="629"/>
      <c r="K168" s="630"/>
      <c r="L168" s="631">
        <f t="shared" si="10"/>
        <v>0</v>
      </c>
      <c r="M168" s="632"/>
      <c r="N168" s="633"/>
      <c r="O168"/>
    </row>
    <row r="169" spans="2:15" s="14" customFormat="1" ht="20.100000000000001" customHeight="1">
      <c r="B169" s="91"/>
      <c r="C169" s="96"/>
      <c r="D169" s="122" t="str">
        <f t="shared" si="11"/>
        <v/>
      </c>
      <c r="E169" s="97">
        <f t="shared" si="8"/>
        <v>0</v>
      </c>
      <c r="F169" s="119">
        <f t="shared" si="9"/>
        <v>0</v>
      </c>
      <c r="G169" s="109" t="s">
        <v>148</v>
      </c>
      <c r="H169" s="627" t="s">
        <v>148</v>
      </c>
      <c r="I169" s="628"/>
      <c r="J169" s="629"/>
      <c r="K169" s="630"/>
      <c r="L169" s="631">
        <f t="shared" si="10"/>
        <v>0</v>
      </c>
      <c r="M169" s="632"/>
      <c r="N169" s="633"/>
      <c r="O169"/>
    </row>
    <row r="170" spans="2:15" s="14" customFormat="1" ht="20.100000000000001" customHeight="1">
      <c r="B170" s="91"/>
      <c r="C170" s="96"/>
      <c r="D170" s="122" t="str">
        <f t="shared" si="11"/>
        <v/>
      </c>
      <c r="E170" s="97">
        <f t="shared" si="8"/>
        <v>0</v>
      </c>
      <c r="F170" s="119">
        <f t="shared" si="9"/>
        <v>0</v>
      </c>
      <c r="G170" s="109" t="s">
        <v>148</v>
      </c>
      <c r="H170" s="627" t="s">
        <v>148</v>
      </c>
      <c r="I170" s="628"/>
      <c r="J170" s="629"/>
      <c r="K170" s="630"/>
      <c r="L170" s="631">
        <f t="shared" si="10"/>
        <v>0</v>
      </c>
      <c r="M170" s="632"/>
      <c r="N170" s="633"/>
      <c r="O170"/>
    </row>
    <row r="171" spans="2:15" s="14" customFormat="1" ht="20.100000000000001" customHeight="1">
      <c r="B171" s="91"/>
      <c r="C171" s="96"/>
      <c r="D171" s="122" t="str">
        <f t="shared" si="11"/>
        <v/>
      </c>
      <c r="E171" s="97">
        <f t="shared" si="8"/>
        <v>0</v>
      </c>
      <c r="F171" s="119">
        <f t="shared" si="9"/>
        <v>0</v>
      </c>
      <c r="G171" s="109" t="s">
        <v>148</v>
      </c>
      <c r="H171" s="627" t="s">
        <v>148</v>
      </c>
      <c r="I171" s="628"/>
      <c r="J171" s="629"/>
      <c r="K171" s="630"/>
      <c r="L171" s="631">
        <f t="shared" si="10"/>
        <v>0</v>
      </c>
      <c r="M171" s="632"/>
      <c r="N171" s="633"/>
      <c r="O171"/>
    </row>
    <row r="172" spans="2:15" s="14" customFormat="1" ht="20.100000000000001" customHeight="1">
      <c r="B172" s="91"/>
      <c r="C172" s="96"/>
      <c r="D172" s="122" t="str">
        <f t="shared" si="11"/>
        <v/>
      </c>
      <c r="E172" s="97">
        <f t="shared" si="8"/>
        <v>0</v>
      </c>
      <c r="F172" s="119">
        <f t="shared" si="9"/>
        <v>0</v>
      </c>
      <c r="G172" s="109" t="s">
        <v>148</v>
      </c>
      <c r="H172" s="627" t="s">
        <v>148</v>
      </c>
      <c r="I172" s="628"/>
      <c r="J172" s="629"/>
      <c r="K172" s="630"/>
      <c r="L172" s="631">
        <f t="shared" si="10"/>
        <v>0</v>
      </c>
      <c r="M172" s="632"/>
      <c r="N172" s="633"/>
      <c r="O172"/>
    </row>
    <row r="173" spans="2:15" s="14" customFormat="1" ht="20.100000000000001" customHeight="1">
      <c r="B173" s="91"/>
      <c r="C173" s="96"/>
      <c r="D173" s="122" t="str">
        <f t="shared" si="11"/>
        <v/>
      </c>
      <c r="E173" s="97">
        <f t="shared" si="8"/>
        <v>0</v>
      </c>
      <c r="F173" s="119">
        <f t="shared" si="9"/>
        <v>0</v>
      </c>
      <c r="G173" s="109" t="s">
        <v>148</v>
      </c>
      <c r="H173" s="627" t="s">
        <v>148</v>
      </c>
      <c r="I173" s="628"/>
      <c r="J173" s="629"/>
      <c r="K173" s="630"/>
      <c r="L173" s="631">
        <f t="shared" si="10"/>
        <v>0</v>
      </c>
      <c r="M173" s="632"/>
      <c r="N173" s="633"/>
      <c r="O173"/>
    </row>
    <row r="174" spans="2:15" s="14" customFormat="1" ht="20.100000000000001" customHeight="1">
      <c r="B174" s="91"/>
      <c r="C174" s="96"/>
      <c r="D174" s="122" t="str">
        <f t="shared" si="11"/>
        <v/>
      </c>
      <c r="E174" s="97">
        <f t="shared" si="8"/>
        <v>0</v>
      </c>
      <c r="F174" s="119">
        <f t="shared" si="9"/>
        <v>0</v>
      </c>
      <c r="G174" s="109" t="s">
        <v>148</v>
      </c>
      <c r="H174" s="627" t="s">
        <v>148</v>
      </c>
      <c r="I174" s="628"/>
      <c r="J174" s="629"/>
      <c r="K174" s="630"/>
      <c r="L174" s="631">
        <f t="shared" si="10"/>
        <v>0</v>
      </c>
      <c r="M174" s="632"/>
      <c r="N174" s="633"/>
      <c r="O174"/>
    </row>
    <row r="175" spans="2:15" s="14" customFormat="1" ht="20.100000000000001" customHeight="1">
      <c r="B175" s="91"/>
      <c r="C175" s="96"/>
      <c r="D175" s="122" t="str">
        <f t="shared" si="11"/>
        <v/>
      </c>
      <c r="E175" s="97">
        <f t="shared" si="8"/>
        <v>0</v>
      </c>
      <c r="F175" s="119">
        <f t="shared" si="9"/>
        <v>0</v>
      </c>
      <c r="G175" s="109" t="s">
        <v>148</v>
      </c>
      <c r="H175" s="627" t="s">
        <v>148</v>
      </c>
      <c r="I175" s="628"/>
      <c r="J175" s="629"/>
      <c r="K175" s="630"/>
      <c r="L175" s="631">
        <f t="shared" si="10"/>
        <v>0</v>
      </c>
      <c r="M175" s="632"/>
      <c r="N175" s="633"/>
      <c r="O175"/>
    </row>
    <row r="176" spans="2:15" s="14" customFormat="1" ht="20.100000000000001" customHeight="1">
      <c r="B176" s="91"/>
      <c r="C176" s="96"/>
      <c r="D176" s="122" t="str">
        <f t="shared" si="11"/>
        <v/>
      </c>
      <c r="E176" s="97">
        <f t="shared" si="8"/>
        <v>0</v>
      </c>
      <c r="F176" s="119">
        <f t="shared" si="9"/>
        <v>0</v>
      </c>
      <c r="G176" s="109" t="s">
        <v>148</v>
      </c>
      <c r="H176" s="627" t="s">
        <v>148</v>
      </c>
      <c r="I176" s="628"/>
      <c r="J176" s="629"/>
      <c r="K176" s="630"/>
      <c r="L176" s="631">
        <f t="shared" si="10"/>
        <v>0</v>
      </c>
      <c r="M176" s="632"/>
      <c r="N176" s="633"/>
      <c r="O176"/>
    </row>
    <row r="177" spans="2:15" s="14" customFormat="1" ht="20.100000000000001" customHeight="1">
      <c r="B177" s="91"/>
      <c r="C177" s="96"/>
      <c r="D177" s="122" t="str">
        <f t="shared" si="11"/>
        <v/>
      </c>
      <c r="E177" s="97">
        <f t="shared" si="8"/>
        <v>0</v>
      </c>
      <c r="F177" s="119">
        <f t="shared" si="9"/>
        <v>0</v>
      </c>
      <c r="G177" s="109" t="s">
        <v>148</v>
      </c>
      <c r="H177" s="627" t="s">
        <v>148</v>
      </c>
      <c r="I177" s="628"/>
      <c r="J177" s="629"/>
      <c r="K177" s="630"/>
      <c r="L177" s="631">
        <f t="shared" si="10"/>
        <v>0</v>
      </c>
      <c r="M177" s="632"/>
      <c r="N177" s="633"/>
      <c r="O177"/>
    </row>
    <row r="178" spans="2:15" s="14" customFormat="1" ht="20.100000000000001" customHeight="1">
      <c r="B178" s="91"/>
      <c r="C178" s="96"/>
      <c r="D178" s="122" t="str">
        <f t="shared" si="11"/>
        <v/>
      </c>
      <c r="E178" s="97">
        <f t="shared" si="8"/>
        <v>0</v>
      </c>
      <c r="F178" s="119">
        <f t="shared" si="9"/>
        <v>0</v>
      </c>
      <c r="G178" s="109" t="s">
        <v>148</v>
      </c>
      <c r="H178" s="627" t="s">
        <v>148</v>
      </c>
      <c r="I178" s="628"/>
      <c r="J178" s="629"/>
      <c r="K178" s="630"/>
      <c r="L178" s="631">
        <f t="shared" si="10"/>
        <v>0</v>
      </c>
      <c r="M178" s="632"/>
      <c r="N178" s="633"/>
      <c r="O178"/>
    </row>
    <row r="179" spans="2:15" s="14" customFormat="1" ht="20.100000000000001" customHeight="1">
      <c r="B179" s="91"/>
      <c r="C179" s="96"/>
      <c r="D179" s="122" t="str">
        <f t="shared" si="11"/>
        <v/>
      </c>
      <c r="E179" s="97">
        <f t="shared" si="8"/>
        <v>0</v>
      </c>
      <c r="F179" s="119">
        <f t="shared" si="9"/>
        <v>0</v>
      </c>
      <c r="G179" s="109" t="s">
        <v>148</v>
      </c>
      <c r="H179" s="627" t="s">
        <v>148</v>
      </c>
      <c r="I179" s="628"/>
      <c r="J179" s="629"/>
      <c r="K179" s="630"/>
      <c r="L179" s="631">
        <f t="shared" si="10"/>
        <v>0</v>
      </c>
      <c r="M179" s="632"/>
      <c r="N179" s="633"/>
      <c r="O179"/>
    </row>
    <row r="180" spans="2:15" s="14" customFormat="1" ht="20.100000000000001" customHeight="1">
      <c r="B180" s="91"/>
      <c r="C180" s="96"/>
      <c r="D180" s="122" t="str">
        <f t="shared" si="11"/>
        <v/>
      </c>
      <c r="E180" s="97">
        <f t="shared" si="8"/>
        <v>0</v>
      </c>
      <c r="F180" s="119">
        <f t="shared" si="9"/>
        <v>0</v>
      </c>
      <c r="G180" s="109" t="s">
        <v>148</v>
      </c>
      <c r="H180" s="627" t="s">
        <v>148</v>
      </c>
      <c r="I180" s="628"/>
      <c r="J180" s="629"/>
      <c r="K180" s="630"/>
      <c r="L180" s="631">
        <f t="shared" si="10"/>
        <v>0</v>
      </c>
      <c r="M180" s="632"/>
      <c r="N180" s="633"/>
      <c r="O180"/>
    </row>
    <row r="181" spans="2:15" s="14" customFormat="1" ht="20.100000000000001" customHeight="1">
      <c r="B181" s="91"/>
      <c r="C181" s="96"/>
      <c r="D181" s="122" t="str">
        <f t="shared" si="11"/>
        <v/>
      </c>
      <c r="E181" s="97">
        <f t="shared" si="8"/>
        <v>0</v>
      </c>
      <c r="F181" s="119">
        <f t="shared" si="9"/>
        <v>0</v>
      </c>
      <c r="G181" s="109" t="s">
        <v>148</v>
      </c>
      <c r="H181" s="627" t="s">
        <v>148</v>
      </c>
      <c r="I181" s="628"/>
      <c r="J181" s="629"/>
      <c r="K181" s="630"/>
      <c r="L181" s="631">
        <f t="shared" si="10"/>
        <v>0</v>
      </c>
      <c r="M181" s="632"/>
      <c r="N181" s="633"/>
      <c r="O181"/>
    </row>
    <row r="182" spans="2:15" s="14" customFormat="1" ht="20.100000000000001" customHeight="1">
      <c r="B182" s="91"/>
      <c r="C182" s="96"/>
      <c r="D182" s="122" t="str">
        <f t="shared" si="11"/>
        <v/>
      </c>
      <c r="E182" s="97">
        <f t="shared" si="8"/>
        <v>0</v>
      </c>
      <c r="F182" s="119">
        <f t="shared" si="9"/>
        <v>0</v>
      </c>
      <c r="G182" s="109" t="s">
        <v>148</v>
      </c>
      <c r="H182" s="627" t="s">
        <v>148</v>
      </c>
      <c r="I182" s="628"/>
      <c r="J182" s="629"/>
      <c r="K182" s="630"/>
      <c r="L182" s="631">
        <f t="shared" si="10"/>
        <v>0</v>
      </c>
      <c r="M182" s="632"/>
      <c r="N182" s="633"/>
      <c r="O182"/>
    </row>
    <row r="183" spans="2:15" s="14" customFormat="1" ht="20.100000000000001" customHeight="1">
      <c r="B183" s="91"/>
      <c r="C183" s="96"/>
      <c r="D183" s="122" t="str">
        <f t="shared" si="11"/>
        <v/>
      </c>
      <c r="E183" s="97">
        <f t="shared" si="8"/>
        <v>0</v>
      </c>
      <c r="F183" s="119">
        <f t="shared" si="9"/>
        <v>0</v>
      </c>
      <c r="G183" s="109" t="s">
        <v>148</v>
      </c>
      <c r="H183" s="627" t="s">
        <v>148</v>
      </c>
      <c r="I183" s="628"/>
      <c r="J183" s="629"/>
      <c r="K183" s="630"/>
      <c r="L183" s="631">
        <f t="shared" si="10"/>
        <v>0</v>
      </c>
      <c r="M183" s="632"/>
      <c r="N183" s="633"/>
      <c r="O183"/>
    </row>
    <row r="184" spans="2:15" s="14" customFormat="1" ht="20.100000000000001" customHeight="1">
      <c r="B184" s="91"/>
      <c r="C184" s="96"/>
      <c r="D184" s="122" t="str">
        <f t="shared" si="11"/>
        <v/>
      </c>
      <c r="E184" s="97">
        <f t="shared" si="8"/>
        <v>0</v>
      </c>
      <c r="F184" s="119">
        <f t="shared" si="9"/>
        <v>0</v>
      </c>
      <c r="G184" s="109" t="s">
        <v>148</v>
      </c>
      <c r="H184" s="627" t="s">
        <v>148</v>
      </c>
      <c r="I184" s="628"/>
      <c r="J184" s="629"/>
      <c r="K184" s="630"/>
      <c r="L184" s="631">
        <f t="shared" si="10"/>
        <v>0</v>
      </c>
      <c r="M184" s="632"/>
      <c r="N184" s="633"/>
      <c r="O184"/>
    </row>
    <row r="185" spans="2:15" s="14" customFormat="1" ht="20.100000000000001" customHeight="1">
      <c r="B185" s="91"/>
      <c r="C185" s="96"/>
      <c r="D185" s="122" t="str">
        <f t="shared" si="11"/>
        <v/>
      </c>
      <c r="E185" s="97">
        <f t="shared" si="8"/>
        <v>0</v>
      </c>
      <c r="F185" s="119">
        <f t="shared" si="9"/>
        <v>0</v>
      </c>
      <c r="G185" s="109" t="s">
        <v>148</v>
      </c>
      <c r="H185" s="627" t="s">
        <v>148</v>
      </c>
      <c r="I185" s="628"/>
      <c r="J185" s="629"/>
      <c r="K185" s="630"/>
      <c r="L185" s="631">
        <f t="shared" si="10"/>
        <v>0</v>
      </c>
      <c r="M185" s="632"/>
      <c r="N185" s="633"/>
      <c r="O185"/>
    </row>
    <row r="186" spans="2:15" s="14" customFormat="1" ht="20.100000000000001" customHeight="1">
      <c r="B186" s="91"/>
      <c r="C186" s="96"/>
      <c r="D186" s="122" t="str">
        <f t="shared" si="11"/>
        <v/>
      </c>
      <c r="E186" s="97">
        <f t="shared" si="8"/>
        <v>0</v>
      </c>
      <c r="F186" s="119">
        <f t="shared" si="9"/>
        <v>0</v>
      </c>
      <c r="G186" s="109" t="s">
        <v>148</v>
      </c>
      <c r="H186" s="627" t="s">
        <v>148</v>
      </c>
      <c r="I186" s="628"/>
      <c r="J186" s="629"/>
      <c r="K186" s="630"/>
      <c r="L186" s="631">
        <f t="shared" si="10"/>
        <v>0</v>
      </c>
      <c r="M186" s="632"/>
      <c r="N186" s="633"/>
      <c r="O186"/>
    </row>
    <row r="187" spans="2:15" s="14" customFormat="1" ht="20.100000000000001" customHeight="1">
      <c r="B187" s="91"/>
      <c r="C187" s="96"/>
      <c r="D187" s="122" t="str">
        <f t="shared" si="11"/>
        <v/>
      </c>
      <c r="E187" s="97">
        <f t="shared" si="8"/>
        <v>0</v>
      </c>
      <c r="F187" s="119">
        <f t="shared" si="9"/>
        <v>0</v>
      </c>
      <c r="G187" s="109" t="s">
        <v>148</v>
      </c>
      <c r="H187" s="627" t="s">
        <v>148</v>
      </c>
      <c r="I187" s="628"/>
      <c r="J187" s="629"/>
      <c r="K187" s="630"/>
      <c r="L187" s="631">
        <f t="shared" si="10"/>
        <v>0</v>
      </c>
      <c r="M187" s="632"/>
      <c r="N187" s="633"/>
      <c r="O187"/>
    </row>
    <row r="188" spans="2:15" s="14" customFormat="1" ht="20.100000000000001" customHeight="1">
      <c r="B188" s="91"/>
      <c r="C188" s="96"/>
      <c r="D188" s="122" t="str">
        <f t="shared" si="11"/>
        <v/>
      </c>
      <c r="E188" s="97">
        <f t="shared" si="8"/>
        <v>0</v>
      </c>
      <c r="F188" s="119">
        <f t="shared" si="9"/>
        <v>0</v>
      </c>
      <c r="G188" s="109" t="s">
        <v>148</v>
      </c>
      <c r="H188" s="627" t="s">
        <v>148</v>
      </c>
      <c r="I188" s="628"/>
      <c r="J188" s="629"/>
      <c r="K188" s="630"/>
      <c r="L188" s="631">
        <f t="shared" si="10"/>
        <v>0</v>
      </c>
      <c r="M188" s="632"/>
      <c r="N188" s="633"/>
      <c r="O188"/>
    </row>
    <row r="189" spans="2:15" s="14" customFormat="1" ht="20.100000000000001" customHeight="1">
      <c r="B189" s="91"/>
      <c r="C189" s="96"/>
      <c r="D189" s="122" t="str">
        <f t="shared" si="11"/>
        <v/>
      </c>
      <c r="E189" s="97">
        <f t="shared" si="8"/>
        <v>0</v>
      </c>
      <c r="F189" s="119">
        <f t="shared" si="9"/>
        <v>0</v>
      </c>
      <c r="G189" s="109" t="s">
        <v>148</v>
      </c>
      <c r="H189" s="627" t="s">
        <v>148</v>
      </c>
      <c r="I189" s="628"/>
      <c r="J189" s="629"/>
      <c r="K189" s="630"/>
      <c r="L189" s="631">
        <f t="shared" si="10"/>
        <v>0</v>
      </c>
      <c r="M189" s="632"/>
      <c r="N189" s="633"/>
      <c r="O189"/>
    </row>
    <row r="190" spans="2:15" s="14" customFormat="1" ht="20.100000000000001" customHeight="1">
      <c r="B190" s="91"/>
      <c r="C190" s="96"/>
      <c r="D190" s="122" t="str">
        <f t="shared" si="11"/>
        <v/>
      </c>
      <c r="E190" s="97">
        <f t="shared" si="8"/>
        <v>0</v>
      </c>
      <c r="F190" s="119">
        <f t="shared" si="9"/>
        <v>0</v>
      </c>
      <c r="G190" s="109" t="s">
        <v>148</v>
      </c>
      <c r="H190" s="627" t="s">
        <v>148</v>
      </c>
      <c r="I190" s="628"/>
      <c r="J190" s="629"/>
      <c r="K190" s="630"/>
      <c r="L190" s="631">
        <f t="shared" si="10"/>
        <v>0</v>
      </c>
      <c r="M190" s="632"/>
      <c r="N190" s="633"/>
      <c r="O190"/>
    </row>
    <row r="191" spans="2:15" s="14" customFormat="1" ht="20.100000000000001" customHeight="1">
      <c r="B191" s="91"/>
      <c r="C191" s="96"/>
      <c r="D191" s="122" t="str">
        <f t="shared" si="11"/>
        <v/>
      </c>
      <c r="E191" s="97">
        <f t="shared" si="8"/>
        <v>0</v>
      </c>
      <c r="F191" s="119">
        <f t="shared" si="9"/>
        <v>0</v>
      </c>
      <c r="G191" s="109" t="s">
        <v>148</v>
      </c>
      <c r="H191" s="627" t="s">
        <v>148</v>
      </c>
      <c r="I191" s="628"/>
      <c r="J191" s="629"/>
      <c r="K191" s="630"/>
      <c r="L191" s="631">
        <f t="shared" si="10"/>
        <v>0</v>
      </c>
      <c r="M191" s="632"/>
      <c r="N191" s="633"/>
      <c r="O191"/>
    </row>
    <row r="192" spans="2:15" s="14" customFormat="1" ht="20.100000000000001" customHeight="1">
      <c r="B192" s="91"/>
      <c r="C192" s="96"/>
      <c r="D192" s="122" t="str">
        <f t="shared" si="11"/>
        <v/>
      </c>
      <c r="E192" s="97">
        <f t="shared" si="8"/>
        <v>0</v>
      </c>
      <c r="F192" s="119">
        <f t="shared" si="9"/>
        <v>0</v>
      </c>
      <c r="G192" s="109" t="s">
        <v>148</v>
      </c>
      <c r="H192" s="627" t="s">
        <v>148</v>
      </c>
      <c r="I192" s="628"/>
      <c r="J192" s="629"/>
      <c r="K192" s="630"/>
      <c r="L192" s="631">
        <f t="shared" si="10"/>
        <v>0</v>
      </c>
      <c r="M192" s="632"/>
      <c r="N192" s="633"/>
      <c r="O192"/>
    </row>
    <row r="193" spans="2:15" s="14" customFormat="1" ht="20.100000000000001" customHeight="1">
      <c r="B193" s="91"/>
      <c r="C193" s="96"/>
      <c r="D193" s="122" t="str">
        <f t="shared" si="11"/>
        <v/>
      </c>
      <c r="E193" s="97">
        <f t="shared" si="8"/>
        <v>0</v>
      </c>
      <c r="F193" s="119">
        <f t="shared" si="9"/>
        <v>0</v>
      </c>
      <c r="G193" s="109" t="s">
        <v>148</v>
      </c>
      <c r="H193" s="627" t="s">
        <v>148</v>
      </c>
      <c r="I193" s="628"/>
      <c r="J193" s="629"/>
      <c r="K193" s="630"/>
      <c r="L193" s="631">
        <f t="shared" si="10"/>
        <v>0</v>
      </c>
      <c r="M193" s="632"/>
      <c r="N193" s="633"/>
      <c r="O193"/>
    </row>
    <row r="194" spans="2:15" s="14" customFormat="1" ht="20.100000000000001" customHeight="1">
      <c r="B194" s="91"/>
      <c r="C194" s="96"/>
      <c r="D194" s="122" t="str">
        <f t="shared" si="11"/>
        <v/>
      </c>
      <c r="E194" s="97">
        <f t="shared" si="8"/>
        <v>0</v>
      </c>
      <c r="F194" s="119">
        <f t="shared" si="9"/>
        <v>0</v>
      </c>
      <c r="G194" s="109" t="s">
        <v>148</v>
      </c>
      <c r="H194" s="627" t="s">
        <v>148</v>
      </c>
      <c r="I194" s="628"/>
      <c r="J194" s="629"/>
      <c r="K194" s="630"/>
      <c r="L194" s="631">
        <f t="shared" si="10"/>
        <v>0</v>
      </c>
      <c r="M194" s="632"/>
      <c r="N194" s="633"/>
      <c r="O194"/>
    </row>
    <row r="195" spans="2:15" s="14" customFormat="1" ht="20.100000000000001" customHeight="1">
      <c r="B195" s="91"/>
      <c r="C195" s="96"/>
      <c r="D195" s="122" t="str">
        <f t="shared" si="11"/>
        <v/>
      </c>
      <c r="E195" s="97">
        <f t="shared" si="8"/>
        <v>0</v>
      </c>
      <c r="F195" s="119">
        <f t="shared" si="9"/>
        <v>0</v>
      </c>
      <c r="G195" s="109" t="s">
        <v>148</v>
      </c>
      <c r="H195" s="627" t="s">
        <v>148</v>
      </c>
      <c r="I195" s="628"/>
      <c r="J195" s="629"/>
      <c r="K195" s="630"/>
      <c r="L195" s="631">
        <f t="shared" si="10"/>
        <v>0</v>
      </c>
      <c r="M195" s="632"/>
      <c r="N195" s="633"/>
      <c r="O195"/>
    </row>
    <row r="196" spans="2:15" s="14" customFormat="1" ht="20.100000000000001" customHeight="1">
      <c r="B196" s="91"/>
      <c r="C196" s="96"/>
      <c r="D196" s="122" t="str">
        <f t="shared" si="11"/>
        <v/>
      </c>
      <c r="E196" s="97">
        <f t="shared" si="8"/>
        <v>0</v>
      </c>
      <c r="F196" s="119">
        <f t="shared" si="9"/>
        <v>0</v>
      </c>
      <c r="G196" s="109" t="s">
        <v>148</v>
      </c>
      <c r="H196" s="627" t="s">
        <v>148</v>
      </c>
      <c r="I196" s="628"/>
      <c r="J196" s="629"/>
      <c r="K196" s="630"/>
      <c r="L196" s="631">
        <f t="shared" si="10"/>
        <v>0</v>
      </c>
      <c r="M196" s="632"/>
      <c r="N196" s="633"/>
      <c r="O196"/>
    </row>
    <row r="197" spans="2:15" s="14" customFormat="1" ht="20.100000000000001" customHeight="1">
      <c r="B197" s="91"/>
      <c r="C197" s="96"/>
      <c r="D197" s="122" t="str">
        <f t="shared" si="11"/>
        <v/>
      </c>
      <c r="E197" s="97">
        <f t="shared" si="8"/>
        <v>0</v>
      </c>
      <c r="F197" s="119">
        <f t="shared" si="9"/>
        <v>0</v>
      </c>
      <c r="G197" s="109" t="s">
        <v>148</v>
      </c>
      <c r="H197" s="627" t="s">
        <v>148</v>
      </c>
      <c r="I197" s="628"/>
      <c r="J197" s="629"/>
      <c r="K197" s="630"/>
      <c r="L197" s="631">
        <f t="shared" si="10"/>
        <v>0</v>
      </c>
      <c r="M197" s="632"/>
      <c r="N197" s="633"/>
      <c r="O197"/>
    </row>
    <row r="198" spans="2:15" s="14" customFormat="1" ht="20.100000000000001" customHeight="1">
      <c r="B198" s="91"/>
      <c r="C198" s="96"/>
      <c r="D198" s="122" t="str">
        <f t="shared" si="11"/>
        <v/>
      </c>
      <c r="E198" s="97">
        <f t="shared" si="8"/>
        <v>0</v>
      </c>
      <c r="F198" s="119">
        <f t="shared" si="9"/>
        <v>0</v>
      </c>
      <c r="G198" s="109" t="s">
        <v>148</v>
      </c>
      <c r="H198" s="627" t="s">
        <v>148</v>
      </c>
      <c r="I198" s="628"/>
      <c r="J198" s="629"/>
      <c r="K198" s="630"/>
      <c r="L198" s="631">
        <f t="shared" si="10"/>
        <v>0</v>
      </c>
      <c r="M198" s="632"/>
      <c r="N198" s="633"/>
      <c r="O198"/>
    </row>
    <row r="199" spans="2:15" s="14" customFormat="1" ht="20.100000000000001" customHeight="1">
      <c r="B199" s="91"/>
      <c r="C199" s="96"/>
      <c r="D199" s="122" t="str">
        <f t="shared" si="11"/>
        <v/>
      </c>
      <c r="E199" s="97">
        <f t="shared" si="8"/>
        <v>0</v>
      </c>
      <c r="F199" s="119">
        <f t="shared" si="9"/>
        <v>0</v>
      </c>
      <c r="G199" s="109" t="s">
        <v>148</v>
      </c>
      <c r="H199" s="627" t="s">
        <v>148</v>
      </c>
      <c r="I199" s="628"/>
      <c r="J199" s="629"/>
      <c r="K199" s="630"/>
      <c r="L199" s="631">
        <f t="shared" si="10"/>
        <v>0</v>
      </c>
      <c r="M199" s="632"/>
      <c r="N199" s="633"/>
      <c r="O199"/>
    </row>
    <row r="200" spans="2:15" s="14" customFormat="1" ht="20.100000000000001" customHeight="1">
      <c r="B200" s="91"/>
      <c r="C200" s="96"/>
      <c r="D200" s="122" t="str">
        <f t="shared" si="11"/>
        <v/>
      </c>
      <c r="E200" s="97">
        <f t="shared" si="8"/>
        <v>0</v>
      </c>
      <c r="F200" s="119">
        <f t="shared" si="9"/>
        <v>0</v>
      </c>
      <c r="G200" s="109" t="s">
        <v>148</v>
      </c>
      <c r="H200" s="627" t="s">
        <v>148</v>
      </c>
      <c r="I200" s="628"/>
      <c r="J200" s="629"/>
      <c r="K200" s="630"/>
      <c r="L200" s="631">
        <f t="shared" si="10"/>
        <v>0</v>
      </c>
      <c r="M200" s="632"/>
      <c r="N200" s="633"/>
      <c r="O200"/>
    </row>
    <row r="201" spans="2:15" s="14" customFormat="1" ht="20.100000000000001" customHeight="1">
      <c r="B201" s="91"/>
      <c r="C201" s="96"/>
      <c r="D201" s="122" t="str">
        <f t="shared" si="11"/>
        <v/>
      </c>
      <c r="E201" s="97">
        <f t="shared" si="8"/>
        <v>0</v>
      </c>
      <c r="F201" s="119">
        <f t="shared" si="9"/>
        <v>0</v>
      </c>
      <c r="G201" s="109" t="s">
        <v>148</v>
      </c>
      <c r="H201" s="627" t="s">
        <v>148</v>
      </c>
      <c r="I201" s="628"/>
      <c r="J201" s="629"/>
      <c r="K201" s="630"/>
      <c r="L201" s="631">
        <f t="shared" si="10"/>
        <v>0</v>
      </c>
      <c r="M201" s="632"/>
      <c r="N201" s="633"/>
      <c r="O201"/>
    </row>
    <row r="202" spans="2:15" s="14" customFormat="1" ht="20.100000000000001" customHeight="1">
      <c r="B202" s="91"/>
      <c r="C202" s="96"/>
      <c r="D202" s="122" t="str">
        <f t="shared" si="11"/>
        <v/>
      </c>
      <c r="E202" s="97">
        <f t="shared" si="8"/>
        <v>0</v>
      </c>
      <c r="F202" s="119">
        <f t="shared" si="9"/>
        <v>0</v>
      </c>
      <c r="G202" s="109" t="s">
        <v>148</v>
      </c>
      <c r="H202" s="627" t="s">
        <v>148</v>
      </c>
      <c r="I202" s="628"/>
      <c r="J202" s="629"/>
      <c r="K202" s="630"/>
      <c r="L202" s="631">
        <f t="shared" si="10"/>
        <v>0</v>
      </c>
      <c r="M202" s="632"/>
      <c r="N202" s="633"/>
      <c r="O202"/>
    </row>
    <row r="203" spans="2:15" s="14" customFormat="1" ht="20.100000000000001" customHeight="1">
      <c r="B203" s="91"/>
      <c r="C203" s="96"/>
      <c r="D203" s="122" t="str">
        <f t="shared" si="11"/>
        <v/>
      </c>
      <c r="E203" s="97">
        <f t="shared" si="8"/>
        <v>0</v>
      </c>
      <c r="F203" s="119">
        <f t="shared" si="9"/>
        <v>0</v>
      </c>
      <c r="G203" s="109" t="s">
        <v>148</v>
      </c>
      <c r="H203" s="627" t="s">
        <v>148</v>
      </c>
      <c r="I203" s="628"/>
      <c r="J203" s="629"/>
      <c r="K203" s="630"/>
      <c r="L203" s="631">
        <f t="shared" si="10"/>
        <v>0</v>
      </c>
      <c r="M203" s="632"/>
      <c r="N203" s="633"/>
      <c r="O203"/>
    </row>
    <row r="204" spans="2:15" s="14" customFormat="1" ht="20.100000000000001" customHeight="1">
      <c r="B204" s="91"/>
      <c r="C204" s="96"/>
      <c r="D204" s="122" t="str">
        <f t="shared" si="11"/>
        <v/>
      </c>
      <c r="E204" s="97">
        <f t="shared" si="8"/>
        <v>0</v>
      </c>
      <c r="F204" s="119">
        <f t="shared" si="9"/>
        <v>0</v>
      </c>
      <c r="G204" s="109" t="s">
        <v>148</v>
      </c>
      <c r="H204" s="627" t="s">
        <v>148</v>
      </c>
      <c r="I204" s="628"/>
      <c r="J204" s="629"/>
      <c r="K204" s="630"/>
      <c r="L204" s="631">
        <f t="shared" si="10"/>
        <v>0</v>
      </c>
      <c r="M204" s="632"/>
      <c r="N204" s="633"/>
      <c r="O204"/>
    </row>
    <row r="205" spans="2:15" s="14" customFormat="1" ht="20.100000000000001" customHeight="1">
      <c r="B205" s="91"/>
      <c r="C205" s="96"/>
      <c r="D205" s="122" t="str">
        <f t="shared" si="11"/>
        <v/>
      </c>
      <c r="E205" s="97">
        <f t="shared" si="8"/>
        <v>0</v>
      </c>
      <c r="F205" s="119">
        <f t="shared" si="9"/>
        <v>0</v>
      </c>
      <c r="G205" s="109"/>
      <c r="H205" s="627" t="s">
        <v>148</v>
      </c>
      <c r="I205" s="628"/>
      <c r="J205" s="629"/>
      <c r="K205" s="630"/>
      <c r="L205" s="631">
        <f t="shared" si="10"/>
        <v>0</v>
      </c>
      <c r="M205" s="632"/>
      <c r="N205" s="633"/>
      <c r="O205"/>
    </row>
    <row r="206" spans="2:15" s="14" customFormat="1" ht="20.100000000000001" customHeight="1">
      <c r="B206" s="91"/>
      <c r="C206" s="96"/>
      <c r="D206" s="122" t="str">
        <f t="shared" si="11"/>
        <v/>
      </c>
      <c r="E206" s="97">
        <f t="shared" si="8"/>
        <v>0</v>
      </c>
      <c r="F206" s="119">
        <f t="shared" si="9"/>
        <v>0</v>
      </c>
      <c r="G206" s="109"/>
      <c r="H206" s="627"/>
      <c r="I206" s="628"/>
      <c r="J206" s="629"/>
      <c r="K206" s="630"/>
      <c r="L206" s="631">
        <f t="shared" si="10"/>
        <v>0</v>
      </c>
      <c r="M206" s="632"/>
      <c r="N206" s="633"/>
      <c r="O206"/>
    </row>
    <row r="207" spans="2:15" s="14" customFormat="1" ht="20.100000000000001" customHeight="1">
      <c r="B207" s="91"/>
      <c r="C207" s="96"/>
      <c r="D207" s="122" t="str">
        <f t="shared" si="11"/>
        <v/>
      </c>
      <c r="E207" s="97">
        <f t="shared" si="8"/>
        <v>0</v>
      </c>
      <c r="F207" s="119">
        <f t="shared" si="9"/>
        <v>0</v>
      </c>
      <c r="G207" s="109"/>
      <c r="H207" s="627"/>
      <c r="I207" s="628"/>
      <c r="J207" s="629"/>
      <c r="K207" s="630"/>
      <c r="L207" s="631">
        <f t="shared" si="10"/>
        <v>0</v>
      </c>
      <c r="M207" s="632"/>
      <c r="N207" s="633"/>
      <c r="O207"/>
    </row>
    <row r="208" spans="2:15" s="14" customFormat="1" ht="20.100000000000001" customHeight="1">
      <c r="B208" s="91"/>
      <c r="C208" s="96"/>
      <c r="D208" s="122" t="str">
        <f t="shared" si="11"/>
        <v/>
      </c>
      <c r="E208" s="97">
        <f t="shared" si="8"/>
        <v>0</v>
      </c>
      <c r="F208" s="119">
        <f t="shared" si="9"/>
        <v>0</v>
      </c>
      <c r="G208" s="109"/>
      <c r="H208" s="627"/>
      <c r="I208" s="628"/>
      <c r="J208" s="629"/>
      <c r="K208" s="630"/>
      <c r="L208" s="631">
        <f t="shared" si="10"/>
        <v>0</v>
      </c>
      <c r="M208" s="632"/>
      <c r="N208" s="633"/>
      <c r="O208"/>
    </row>
    <row r="209" spans="1:15" s="14" customFormat="1" ht="20.100000000000001" customHeight="1">
      <c r="B209" s="91"/>
      <c r="C209" s="96"/>
      <c r="D209" s="122" t="str">
        <f t="shared" si="11"/>
        <v/>
      </c>
      <c r="E209" s="97">
        <f t="shared" ref="E209:E215" si="12">IF(C209="",0,-30000)</f>
        <v>0</v>
      </c>
      <c r="F209" s="119">
        <f t="shared" ref="F209:F215" si="13">IF(D209="",0,D209+E209)</f>
        <v>0</v>
      </c>
      <c r="G209" s="109"/>
      <c r="H209" s="627"/>
      <c r="I209" s="628"/>
      <c r="J209" s="629"/>
      <c r="K209" s="630"/>
      <c r="L209" s="631">
        <f t="shared" ref="L209:L215" si="14">IF(C209="",0,IF(G209="○",F209+30000,IF(H209="○",F209+15000,F209)))</f>
        <v>0</v>
      </c>
      <c r="M209" s="632"/>
      <c r="N209" s="633"/>
      <c r="O209"/>
    </row>
    <row r="210" spans="1:15" s="14" customFormat="1" ht="20.100000000000001" customHeight="1">
      <c r="B210" s="91"/>
      <c r="C210" s="96"/>
      <c r="D210" s="122" t="str">
        <f t="shared" ref="D210:D214" si="15">IF(C210="","",IF(C210&gt;100000,100000,IF(C210&lt;=30000,"3万円以下は対象外です",C210)))</f>
        <v/>
      </c>
      <c r="E210" s="97">
        <f t="shared" si="12"/>
        <v>0</v>
      </c>
      <c r="F210" s="119">
        <f t="shared" si="13"/>
        <v>0</v>
      </c>
      <c r="G210" s="109"/>
      <c r="H210" s="627"/>
      <c r="I210" s="628"/>
      <c r="J210" s="629"/>
      <c r="K210" s="630"/>
      <c r="L210" s="631">
        <f t="shared" si="14"/>
        <v>0</v>
      </c>
      <c r="M210" s="632"/>
      <c r="N210" s="633"/>
      <c r="O210"/>
    </row>
    <row r="211" spans="1:15" s="14" customFormat="1" ht="20.100000000000001" customHeight="1">
      <c r="B211" s="91"/>
      <c r="C211" s="96"/>
      <c r="D211" s="122" t="str">
        <f t="shared" si="15"/>
        <v/>
      </c>
      <c r="E211" s="97">
        <f t="shared" si="12"/>
        <v>0</v>
      </c>
      <c r="F211" s="119">
        <f t="shared" si="13"/>
        <v>0</v>
      </c>
      <c r="G211" s="109"/>
      <c r="H211" s="627"/>
      <c r="I211" s="628"/>
      <c r="J211" s="629"/>
      <c r="K211" s="630"/>
      <c r="L211" s="631">
        <f t="shared" si="14"/>
        <v>0</v>
      </c>
      <c r="M211" s="632"/>
      <c r="N211" s="633"/>
      <c r="O211"/>
    </row>
    <row r="212" spans="1:15" s="14" customFormat="1" ht="20.100000000000001" customHeight="1">
      <c r="B212" s="91"/>
      <c r="C212" s="96"/>
      <c r="D212" s="122" t="str">
        <f t="shared" si="15"/>
        <v/>
      </c>
      <c r="E212" s="97">
        <f t="shared" si="12"/>
        <v>0</v>
      </c>
      <c r="F212" s="119">
        <f t="shared" si="13"/>
        <v>0</v>
      </c>
      <c r="G212" s="109"/>
      <c r="H212" s="627"/>
      <c r="I212" s="628"/>
      <c r="J212" s="629"/>
      <c r="K212" s="630"/>
      <c r="L212" s="631">
        <f t="shared" si="14"/>
        <v>0</v>
      </c>
      <c r="M212" s="632"/>
      <c r="N212" s="633"/>
      <c r="O212"/>
    </row>
    <row r="213" spans="1:15" s="14" customFormat="1" ht="20.100000000000001" customHeight="1">
      <c r="B213" s="91"/>
      <c r="C213" s="96"/>
      <c r="D213" s="122" t="str">
        <f t="shared" si="15"/>
        <v/>
      </c>
      <c r="E213" s="97">
        <f t="shared" si="12"/>
        <v>0</v>
      </c>
      <c r="F213" s="119">
        <f t="shared" si="13"/>
        <v>0</v>
      </c>
      <c r="G213" s="109"/>
      <c r="H213" s="627"/>
      <c r="I213" s="628"/>
      <c r="J213" s="629"/>
      <c r="K213" s="630"/>
      <c r="L213" s="631">
        <f t="shared" si="14"/>
        <v>0</v>
      </c>
      <c r="M213" s="632"/>
      <c r="N213" s="633"/>
      <c r="O213"/>
    </row>
    <row r="214" spans="1:15" s="14" customFormat="1" ht="20.100000000000001" customHeight="1">
      <c r="B214" s="91"/>
      <c r="C214" s="96"/>
      <c r="D214" s="122" t="str">
        <f t="shared" si="15"/>
        <v/>
      </c>
      <c r="E214" s="97">
        <f t="shared" si="12"/>
        <v>0</v>
      </c>
      <c r="F214" s="119">
        <f t="shared" si="13"/>
        <v>0</v>
      </c>
      <c r="G214" s="109"/>
      <c r="H214" s="627"/>
      <c r="I214" s="628"/>
      <c r="J214" s="629"/>
      <c r="K214" s="630"/>
      <c r="L214" s="631">
        <f t="shared" si="14"/>
        <v>0</v>
      </c>
      <c r="M214" s="632"/>
      <c r="N214" s="633"/>
      <c r="O214"/>
    </row>
    <row r="215" spans="1:15" s="14" customFormat="1" ht="20.100000000000001" customHeight="1" thickBot="1">
      <c r="B215" s="91"/>
      <c r="C215" s="96"/>
      <c r="D215" s="122" t="str">
        <f>IF(C215="","",IF(C215&gt;100000,100000,IF(C215&lt;=30000,"3万円以下は対象外です",C215)))</f>
        <v/>
      </c>
      <c r="E215" s="97">
        <f t="shared" si="12"/>
        <v>0</v>
      </c>
      <c r="F215" s="119">
        <f t="shared" si="13"/>
        <v>0</v>
      </c>
      <c r="G215" s="109"/>
      <c r="H215" s="627"/>
      <c r="I215" s="628"/>
      <c r="J215" s="629"/>
      <c r="K215" s="630"/>
      <c r="L215" s="631">
        <f t="shared" si="14"/>
        <v>0</v>
      </c>
      <c r="M215" s="632"/>
      <c r="N215" s="633"/>
      <c r="O215"/>
    </row>
    <row r="216" spans="1:15" ht="20.100000000000001" customHeight="1">
      <c r="B216" s="663">
        <f>COUNTA(B16:B215)</f>
        <v>0</v>
      </c>
      <c r="C216" s="665">
        <f>SUM(C16:C215)</f>
        <v>0</v>
      </c>
      <c r="D216" s="400">
        <f t="shared" ref="D216:F216" si="16">SUM(D16:D215)</f>
        <v>0</v>
      </c>
      <c r="E216" s="404">
        <f t="shared" si="16"/>
        <v>0</v>
      </c>
      <c r="F216" s="668">
        <f t="shared" si="16"/>
        <v>0</v>
      </c>
      <c r="G216" s="110">
        <f>COUNTIF(G16:G215,"○")</f>
        <v>0</v>
      </c>
      <c r="H216" s="670">
        <f>COUNTIF(H16:I215,"○")</f>
        <v>0</v>
      </c>
      <c r="I216" s="671"/>
      <c r="J216" s="641">
        <f>COUNTIF(J16:K215,"○")</f>
        <v>0</v>
      </c>
      <c r="K216" s="642"/>
      <c r="L216" s="643">
        <f>SUM(L16:N215)</f>
        <v>0</v>
      </c>
      <c r="M216" s="644"/>
      <c r="N216" s="645"/>
      <c r="O216"/>
    </row>
    <row r="217" spans="1:15" ht="20.100000000000001" customHeight="1" thickBot="1">
      <c r="B217" s="664"/>
      <c r="C217" s="666"/>
      <c r="D217" s="667"/>
      <c r="E217" s="516"/>
      <c r="F217" s="669"/>
      <c r="G217" s="111">
        <f>G15*G216</f>
        <v>0</v>
      </c>
      <c r="H217" s="649">
        <f>H15*H216</f>
        <v>0</v>
      </c>
      <c r="I217" s="650"/>
      <c r="J217" s="651"/>
      <c r="K217" s="652"/>
      <c r="L217" s="646"/>
      <c r="M217" s="647"/>
      <c r="N217" s="648"/>
      <c r="O217"/>
    </row>
    <row r="218" spans="1:15" ht="30" customHeight="1" thickTop="1" thickBot="1">
      <c r="B218" s="52"/>
      <c r="C218" s="53"/>
      <c r="D218" s="653" t="s">
        <v>78</v>
      </c>
      <c r="E218" s="654"/>
      <c r="F218" s="120">
        <f>ROUNDDOWN(F216,-3)</f>
        <v>0</v>
      </c>
      <c r="G218" s="655">
        <f>G217+H217</f>
        <v>0</v>
      </c>
      <c r="H218" s="656"/>
      <c r="I218" s="657"/>
      <c r="J218" s="658"/>
      <c r="K218" s="659"/>
      <c r="L218" s="660">
        <f>F218+G218</f>
        <v>0</v>
      </c>
      <c r="M218" s="661"/>
      <c r="N218" s="662"/>
      <c r="O218" s="54"/>
    </row>
    <row r="219" spans="1:15" ht="20.100000000000001" customHeight="1" thickTop="1">
      <c r="B219" s="52"/>
      <c r="C219" s="53"/>
      <c r="D219" s="112"/>
      <c r="E219" s="112"/>
      <c r="F219" s="113"/>
      <c r="G219" s="114"/>
      <c r="H219" s="114"/>
      <c r="I219" s="114"/>
      <c r="J219" s="115"/>
      <c r="K219" s="115"/>
      <c r="L219" s="115"/>
      <c r="M219" s="115"/>
      <c r="N219" s="116"/>
      <c r="O219" s="54"/>
    </row>
    <row r="220" spans="1:15" ht="27" customHeight="1">
      <c r="A220" s="77" t="s">
        <v>39</v>
      </c>
      <c r="B220" s="59"/>
      <c r="C220" s="59"/>
      <c r="D220" s="59"/>
      <c r="E220" s="59"/>
      <c r="F220" s="59"/>
      <c r="G220" s="9"/>
    </row>
    <row r="221" spans="1:15" ht="34.5" customHeight="1">
      <c r="A221" s="592" t="s">
        <v>36</v>
      </c>
      <c r="B221" s="592"/>
      <c r="C221" s="592"/>
      <c r="D221" s="592"/>
      <c r="E221" s="592"/>
      <c r="F221" s="592"/>
      <c r="G221" s="592"/>
      <c r="H221" s="592"/>
      <c r="I221" s="592"/>
      <c r="J221" s="592"/>
      <c r="K221" s="592"/>
      <c r="L221" s="592"/>
      <c r="M221" s="592"/>
      <c r="N221" s="592"/>
    </row>
    <row r="222" spans="1:15" ht="6.75" customHeight="1" thickBot="1"/>
    <row r="223" spans="1:15" ht="15" customHeight="1" thickBot="1">
      <c r="A223" s="41"/>
      <c r="B223" s="8" t="s">
        <v>72</v>
      </c>
    </row>
    <row r="224" spans="1:15" ht="15" customHeight="1">
      <c r="A224" s="101"/>
      <c r="B224" s="8" t="s">
        <v>73</v>
      </c>
    </row>
    <row r="225" spans="1:2" ht="12" customHeight="1" thickBot="1"/>
    <row r="226" spans="1:2" ht="15" customHeight="1" thickBot="1">
      <c r="A226" s="41"/>
      <c r="B226" s="8" t="s">
        <v>46</v>
      </c>
    </row>
    <row r="227" spans="1:2" ht="12" customHeight="1" thickBot="1"/>
    <row r="228" spans="1:2" ht="15" customHeight="1" thickBot="1">
      <c r="A228" s="41"/>
      <c r="B228" s="8" t="s">
        <v>113</v>
      </c>
    </row>
    <row r="229" spans="1:2" ht="15" customHeight="1">
      <c r="B229" s="8" t="s">
        <v>37</v>
      </c>
    </row>
    <row r="230" spans="1:2" ht="12" customHeight="1" thickBot="1"/>
    <row r="231" spans="1:2" ht="15" customHeight="1" thickBot="1">
      <c r="A231" s="41"/>
      <c r="B231" s="8" t="s">
        <v>38</v>
      </c>
    </row>
    <row r="232" spans="1:2" ht="15" customHeight="1">
      <c r="B232" s="8" t="s">
        <v>142</v>
      </c>
    </row>
    <row r="233" spans="1:2" ht="15" customHeight="1">
      <c r="B233" s="8" t="s">
        <v>139</v>
      </c>
    </row>
    <row r="234" spans="1:2" ht="12" customHeight="1" thickBot="1"/>
    <row r="235" spans="1:2" ht="15" customHeight="1" thickBot="1">
      <c r="A235" s="41"/>
      <c r="B235" s="8" t="s">
        <v>114</v>
      </c>
    </row>
    <row r="236" spans="1:2" ht="15" customHeight="1">
      <c r="B236" s="8" t="s">
        <v>112</v>
      </c>
    </row>
    <row r="237" spans="1:2" ht="15" customHeight="1">
      <c r="B237" s="8" t="s">
        <v>111</v>
      </c>
    </row>
    <row r="238" spans="1:2" ht="12" customHeight="1" thickBot="1"/>
    <row r="239" spans="1:2" ht="15" customHeight="1" thickBot="1">
      <c r="A239" s="41"/>
      <c r="B239" s="8" t="s">
        <v>115</v>
      </c>
    </row>
    <row r="240" spans="1:2" ht="15" customHeight="1">
      <c r="B240" s="8" t="s">
        <v>41</v>
      </c>
    </row>
    <row r="241" spans="1:2" ht="12" customHeight="1" thickBot="1"/>
    <row r="242" spans="1:2" ht="15" customHeight="1" thickBot="1">
      <c r="A242" s="41"/>
      <c r="B242" s="8" t="s">
        <v>47</v>
      </c>
    </row>
    <row r="243" spans="1:2" ht="15" customHeight="1">
      <c r="B243" s="8" t="s">
        <v>42</v>
      </c>
    </row>
  </sheetData>
  <mergeCells count="630">
    <mergeCell ref="A221:N221"/>
    <mergeCell ref="J216:K216"/>
    <mergeCell ref="L216:N217"/>
    <mergeCell ref="H217:I217"/>
    <mergeCell ref="J217:K217"/>
    <mergeCell ref="D218:E218"/>
    <mergeCell ref="G218:I218"/>
    <mergeCell ref="J218:K218"/>
    <mergeCell ref="L218:N218"/>
    <mergeCell ref="B216:B217"/>
    <mergeCell ref="C216:C217"/>
    <mergeCell ref="D216:D217"/>
    <mergeCell ref="E216:E217"/>
    <mergeCell ref="F216:F217"/>
    <mergeCell ref="H216:I216"/>
    <mergeCell ref="H214:I214"/>
    <mergeCell ref="J214:K214"/>
    <mergeCell ref="L214:N214"/>
    <mergeCell ref="H215:I215"/>
    <mergeCell ref="J215:K215"/>
    <mergeCell ref="L215:N215"/>
    <mergeCell ref="H212:I212"/>
    <mergeCell ref="J212:K212"/>
    <mergeCell ref="L212:N212"/>
    <mergeCell ref="H213:I213"/>
    <mergeCell ref="J213:K213"/>
    <mergeCell ref="L213:N213"/>
    <mergeCell ref="H210:I210"/>
    <mergeCell ref="J210:K210"/>
    <mergeCell ref="L210:N210"/>
    <mergeCell ref="H211:I211"/>
    <mergeCell ref="J211:K211"/>
    <mergeCell ref="L211:N211"/>
    <mergeCell ref="H208:I208"/>
    <mergeCell ref="J208:K208"/>
    <mergeCell ref="L208:N208"/>
    <mergeCell ref="H209:I209"/>
    <mergeCell ref="J209:K209"/>
    <mergeCell ref="L209:N209"/>
    <mergeCell ref="H206:I206"/>
    <mergeCell ref="J206:K206"/>
    <mergeCell ref="L206:N206"/>
    <mergeCell ref="H207:I207"/>
    <mergeCell ref="J207:K207"/>
    <mergeCell ref="L207:N207"/>
    <mergeCell ref="H204:I204"/>
    <mergeCell ref="J204:K204"/>
    <mergeCell ref="L204:N204"/>
    <mergeCell ref="H205:I205"/>
    <mergeCell ref="J205:K205"/>
    <mergeCell ref="L205:N205"/>
    <mergeCell ref="H202:I202"/>
    <mergeCell ref="J202:K202"/>
    <mergeCell ref="L202:N202"/>
    <mergeCell ref="H203:I203"/>
    <mergeCell ref="J203:K203"/>
    <mergeCell ref="L203:N203"/>
    <mergeCell ref="H200:I200"/>
    <mergeCell ref="J200:K200"/>
    <mergeCell ref="L200:N200"/>
    <mergeCell ref="H201:I201"/>
    <mergeCell ref="J201:K201"/>
    <mergeCell ref="L201:N201"/>
    <mergeCell ref="H198:I198"/>
    <mergeCell ref="J198:K198"/>
    <mergeCell ref="L198:N198"/>
    <mergeCell ref="H199:I199"/>
    <mergeCell ref="J199:K199"/>
    <mergeCell ref="L199:N199"/>
    <mergeCell ref="H196:I196"/>
    <mergeCell ref="J196:K196"/>
    <mergeCell ref="L196:N196"/>
    <mergeCell ref="H197:I197"/>
    <mergeCell ref="J197:K197"/>
    <mergeCell ref="L197:N197"/>
    <mergeCell ref="H194:I194"/>
    <mergeCell ref="J194:K194"/>
    <mergeCell ref="L194:N194"/>
    <mergeCell ref="H195:I195"/>
    <mergeCell ref="J195:K195"/>
    <mergeCell ref="L195:N195"/>
    <mergeCell ref="H192:I192"/>
    <mergeCell ref="J192:K192"/>
    <mergeCell ref="L192:N192"/>
    <mergeCell ref="H193:I193"/>
    <mergeCell ref="J193:K193"/>
    <mergeCell ref="L193:N193"/>
    <mergeCell ref="H190:I190"/>
    <mergeCell ref="J190:K190"/>
    <mergeCell ref="L190:N190"/>
    <mergeCell ref="H191:I191"/>
    <mergeCell ref="J191:K191"/>
    <mergeCell ref="L191:N191"/>
    <mergeCell ref="H188:I188"/>
    <mergeCell ref="J188:K188"/>
    <mergeCell ref="L188:N188"/>
    <mergeCell ref="H189:I189"/>
    <mergeCell ref="J189:K189"/>
    <mergeCell ref="L189:N189"/>
    <mergeCell ref="H186:I186"/>
    <mergeCell ref="J186:K186"/>
    <mergeCell ref="L186:N186"/>
    <mergeCell ref="H187:I187"/>
    <mergeCell ref="J187:K187"/>
    <mergeCell ref="L187:N187"/>
    <mergeCell ref="H184:I184"/>
    <mergeCell ref="J184:K184"/>
    <mergeCell ref="L184:N184"/>
    <mergeCell ref="H185:I185"/>
    <mergeCell ref="J185:K185"/>
    <mergeCell ref="L185:N185"/>
    <mergeCell ref="H182:I182"/>
    <mergeCell ref="J182:K182"/>
    <mergeCell ref="L182:N182"/>
    <mergeCell ref="H183:I183"/>
    <mergeCell ref="J183:K183"/>
    <mergeCell ref="L183:N183"/>
    <mergeCell ref="H180:I180"/>
    <mergeCell ref="J180:K180"/>
    <mergeCell ref="L180:N180"/>
    <mergeCell ref="H181:I181"/>
    <mergeCell ref="J181:K181"/>
    <mergeCell ref="L181:N181"/>
    <mergeCell ref="H178:I178"/>
    <mergeCell ref="J178:K178"/>
    <mergeCell ref="L178:N178"/>
    <mergeCell ref="H179:I179"/>
    <mergeCell ref="J179:K179"/>
    <mergeCell ref="L179:N179"/>
    <mergeCell ref="H176:I176"/>
    <mergeCell ref="J176:K176"/>
    <mergeCell ref="L176:N176"/>
    <mergeCell ref="H177:I177"/>
    <mergeCell ref="J177:K177"/>
    <mergeCell ref="L177:N177"/>
    <mergeCell ref="H174:I174"/>
    <mergeCell ref="J174:K174"/>
    <mergeCell ref="L174:N174"/>
    <mergeCell ref="H175:I175"/>
    <mergeCell ref="J175:K175"/>
    <mergeCell ref="L175:N175"/>
    <mergeCell ref="H172:I172"/>
    <mergeCell ref="J172:K172"/>
    <mergeCell ref="L172:N172"/>
    <mergeCell ref="H173:I173"/>
    <mergeCell ref="J173:K173"/>
    <mergeCell ref="L173:N173"/>
    <mergeCell ref="H170:I170"/>
    <mergeCell ref="J170:K170"/>
    <mergeCell ref="L170:N170"/>
    <mergeCell ref="H171:I171"/>
    <mergeCell ref="J171:K171"/>
    <mergeCell ref="L171:N171"/>
    <mergeCell ref="H168:I168"/>
    <mergeCell ref="J168:K168"/>
    <mergeCell ref="L168:N168"/>
    <mergeCell ref="H169:I169"/>
    <mergeCell ref="J169:K169"/>
    <mergeCell ref="L169:N169"/>
    <mergeCell ref="H166:I166"/>
    <mergeCell ref="J166:K166"/>
    <mergeCell ref="L166:N166"/>
    <mergeCell ref="H167:I167"/>
    <mergeCell ref="J167:K167"/>
    <mergeCell ref="L167:N167"/>
    <mergeCell ref="H164:I164"/>
    <mergeCell ref="J164:K164"/>
    <mergeCell ref="L164:N164"/>
    <mergeCell ref="H165:I165"/>
    <mergeCell ref="J165:K165"/>
    <mergeCell ref="L165:N165"/>
    <mergeCell ref="H162:I162"/>
    <mergeCell ref="J162:K162"/>
    <mergeCell ref="L162:N162"/>
    <mergeCell ref="H163:I163"/>
    <mergeCell ref="J163:K163"/>
    <mergeCell ref="L163:N163"/>
    <mergeCell ref="H160:I160"/>
    <mergeCell ref="J160:K160"/>
    <mergeCell ref="L160:N160"/>
    <mergeCell ref="H161:I161"/>
    <mergeCell ref="J161:K161"/>
    <mergeCell ref="L161:N161"/>
    <mergeCell ref="H158:I158"/>
    <mergeCell ref="J158:K158"/>
    <mergeCell ref="L158:N158"/>
    <mergeCell ref="H159:I159"/>
    <mergeCell ref="J159:K159"/>
    <mergeCell ref="L159:N159"/>
    <mergeCell ref="H156:I156"/>
    <mergeCell ref="J156:K156"/>
    <mergeCell ref="L156:N156"/>
    <mergeCell ref="H157:I157"/>
    <mergeCell ref="J157:K157"/>
    <mergeCell ref="L157:N157"/>
    <mergeCell ref="H154:I154"/>
    <mergeCell ref="J154:K154"/>
    <mergeCell ref="L154:N154"/>
    <mergeCell ref="H155:I155"/>
    <mergeCell ref="J155:K155"/>
    <mergeCell ref="L155:N155"/>
    <mergeCell ref="H152:I152"/>
    <mergeCell ref="J152:K152"/>
    <mergeCell ref="L152:N152"/>
    <mergeCell ref="H153:I153"/>
    <mergeCell ref="J153:K153"/>
    <mergeCell ref="L153:N153"/>
    <mergeCell ref="H150:I150"/>
    <mergeCell ref="J150:K150"/>
    <mergeCell ref="L150:N150"/>
    <mergeCell ref="H151:I151"/>
    <mergeCell ref="J151:K151"/>
    <mergeCell ref="L151:N151"/>
    <mergeCell ref="H148:I148"/>
    <mergeCell ref="J148:K148"/>
    <mergeCell ref="L148:N148"/>
    <mergeCell ref="H149:I149"/>
    <mergeCell ref="J149:K149"/>
    <mergeCell ref="L149:N149"/>
    <mergeCell ref="H146:I146"/>
    <mergeCell ref="J146:K146"/>
    <mergeCell ref="L146:N146"/>
    <mergeCell ref="H147:I147"/>
    <mergeCell ref="J147:K147"/>
    <mergeCell ref="L147:N147"/>
    <mergeCell ref="H144:I144"/>
    <mergeCell ref="J144:K144"/>
    <mergeCell ref="L144:N144"/>
    <mergeCell ref="H145:I145"/>
    <mergeCell ref="J145:K145"/>
    <mergeCell ref="L145:N145"/>
    <mergeCell ref="H142:I142"/>
    <mergeCell ref="J142:K142"/>
    <mergeCell ref="L142:N142"/>
    <mergeCell ref="H143:I143"/>
    <mergeCell ref="J143:K143"/>
    <mergeCell ref="L143:N143"/>
    <mergeCell ref="H140:I140"/>
    <mergeCell ref="J140:K140"/>
    <mergeCell ref="L140:N140"/>
    <mergeCell ref="H141:I141"/>
    <mergeCell ref="J141:K141"/>
    <mergeCell ref="L141:N141"/>
    <mergeCell ref="H138:I138"/>
    <mergeCell ref="J138:K138"/>
    <mergeCell ref="L138:N138"/>
    <mergeCell ref="H139:I139"/>
    <mergeCell ref="J139:K139"/>
    <mergeCell ref="L139:N139"/>
    <mergeCell ref="H136:I136"/>
    <mergeCell ref="J136:K136"/>
    <mergeCell ref="L136:N136"/>
    <mergeCell ref="H137:I137"/>
    <mergeCell ref="J137:K137"/>
    <mergeCell ref="L137:N137"/>
    <mergeCell ref="H134:I134"/>
    <mergeCell ref="J134:K134"/>
    <mergeCell ref="L134:N134"/>
    <mergeCell ref="H135:I135"/>
    <mergeCell ref="J135:K135"/>
    <mergeCell ref="L135:N135"/>
    <mergeCell ref="H132:I132"/>
    <mergeCell ref="J132:K132"/>
    <mergeCell ref="L132:N132"/>
    <mergeCell ref="H133:I133"/>
    <mergeCell ref="J133:K133"/>
    <mergeCell ref="L133:N133"/>
    <mergeCell ref="H130:I130"/>
    <mergeCell ref="J130:K130"/>
    <mergeCell ref="L130:N130"/>
    <mergeCell ref="H131:I131"/>
    <mergeCell ref="J131:K131"/>
    <mergeCell ref="L131:N131"/>
    <mergeCell ref="H128:I128"/>
    <mergeCell ref="J128:K128"/>
    <mergeCell ref="L128:N128"/>
    <mergeCell ref="H129:I129"/>
    <mergeCell ref="J129:K129"/>
    <mergeCell ref="L129:N129"/>
    <mergeCell ref="H126:I126"/>
    <mergeCell ref="J126:K126"/>
    <mergeCell ref="L126:N126"/>
    <mergeCell ref="H127:I127"/>
    <mergeCell ref="J127:K127"/>
    <mergeCell ref="L127:N127"/>
    <mergeCell ref="H124:I124"/>
    <mergeCell ref="J124:K124"/>
    <mergeCell ref="L124:N124"/>
    <mergeCell ref="H125:I125"/>
    <mergeCell ref="J125:K125"/>
    <mergeCell ref="L125:N125"/>
    <mergeCell ref="H122:I122"/>
    <mergeCell ref="J122:K122"/>
    <mergeCell ref="L122:N122"/>
    <mergeCell ref="H123:I123"/>
    <mergeCell ref="J123:K123"/>
    <mergeCell ref="L123:N123"/>
    <mergeCell ref="H120:I120"/>
    <mergeCell ref="J120:K120"/>
    <mergeCell ref="L120:N120"/>
    <mergeCell ref="H121:I121"/>
    <mergeCell ref="J121:K121"/>
    <mergeCell ref="L121:N121"/>
    <mergeCell ref="H118:I118"/>
    <mergeCell ref="J118:K118"/>
    <mergeCell ref="L118:N118"/>
    <mergeCell ref="H119:I119"/>
    <mergeCell ref="J119:K119"/>
    <mergeCell ref="L119:N119"/>
    <mergeCell ref="H116:I116"/>
    <mergeCell ref="J116:K116"/>
    <mergeCell ref="L116:N116"/>
    <mergeCell ref="H117:I117"/>
    <mergeCell ref="J117:K117"/>
    <mergeCell ref="L117:N117"/>
    <mergeCell ref="H114:I114"/>
    <mergeCell ref="J114:K114"/>
    <mergeCell ref="L114:N114"/>
    <mergeCell ref="H115:I115"/>
    <mergeCell ref="J115:K115"/>
    <mergeCell ref="L115:N115"/>
    <mergeCell ref="H112:I112"/>
    <mergeCell ref="J112:K112"/>
    <mergeCell ref="L112:N112"/>
    <mergeCell ref="H113:I113"/>
    <mergeCell ref="J113:K113"/>
    <mergeCell ref="L113:N113"/>
    <mergeCell ref="H110:I110"/>
    <mergeCell ref="J110:K110"/>
    <mergeCell ref="L110:N110"/>
    <mergeCell ref="H111:I111"/>
    <mergeCell ref="J111:K111"/>
    <mergeCell ref="L111:N111"/>
    <mergeCell ref="H108:I108"/>
    <mergeCell ref="J108:K108"/>
    <mergeCell ref="L108:N108"/>
    <mergeCell ref="H109:I109"/>
    <mergeCell ref="J109:K109"/>
    <mergeCell ref="L109:N109"/>
    <mergeCell ref="H106:I106"/>
    <mergeCell ref="J106:K106"/>
    <mergeCell ref="L106:N106"/>
    <mergeCell ref="H107:I107"/>
    <mergeCell ref="J107:K107"/>
    <mergeCell ref="L107:N107"/>
    <mergeCell ref="H104:I104"/>
    <mergeCell ref="J104:K104"/>
    <mergeCell ref="L104:N104"/>
    <mergeCell ref="H105:I105"/>
    <mergeCell ref="J105:K105"/>
    <mergeCell ref="L105:N105"/>
    <mergeCell ref="H102:I102"/>
    <mergeCell ref="J102:K102"/>
    <mergeCell ref="L102:N102"/>
    <mergeCell ref="H103:I103"/>
    <mergeCell ref="J103:K103"/>
    <mergeCell ref="L103:N103"/>
    <mergeCell ref="H100:I100"/>
    <mergeCell ref="J100:K100"/>
    <mergeCell ref="L100:N100"/>
    <mergeCell ref="H101:I101"/>
    <mergeCell ref="J101:K101"/>
    <mergeCell ref="L101:N101"/>
    <mergeCell ref="H98:I98"/>
    <mergeCell ref="J98:K98"/>
    <mergeCell ref="L98:N98"/>
    <mergeCell ref="H99:I99"/>
    <mergeCell ref="J99:K99"/>
    <mergeCell ref="L99:N99"/>
    <mergeCell ref="H96:I96"/>
    <mergeCell ref="J96:K96"/>
    <mergeCell ref="L96:N96"/>
    <mergeCell ref="H97:I97"/>
    <mergeCell ref="J97:K97"/>
    <mergeCell ref="L97:N97"/>
    <mergeCell ref="H94:I94"/>
    <mergeCell ref="J94:K94"/>
    <mergeCell ref="L94:N94"/>
    <mergeCell ref="H95:I95"/>
    <mergeCell ref="J95:K95"/>
    <mergeCell ref="L95:N95"/>
    <mergeCell ref="H92:I92"/>
    <mergeCell ref="J92:K92"/>
    <mergeCell ref="L92:N92"/>
    <mergeCell ref="H93:I93"/>
    <mergeCell ref="J93:K93"/>
    <mergeCell ref="L93:N93"/>
    <mergeCell ref="H90:I90"/>
    <mergeCell ref="J90:K90"/>
    <mergeCell ref="L90:N90"/>
    <mergeCell ref="H91:I91"/>
    <mergeCell ref="J91:K91"/>
    <mergeCell ref="L91:N91"/>
    <mergeCell ref="H88:I88"/>
    <mergeCell ref="J88:K88"/>
    <mergeCell ref="L88:N88"/>
    <mergeCell ref="H89:I89"/>
    <mergeCell ref="J89:K89"/>
    <mergeCell ref="L89:N89"/>
    <mergeCell ref="H86:I86"/>
    <mergeCell ref="J86:K86"/>
    <mergeCell ref="L86:N86"/>
    <mergeCell ref="H87:I87"/>
    <mergeCell ref="J87:K87"/>
    <mergeCell ref="L87:N87"/>
    <mergeCell ref="H84:I84"/>
    <mergeCell ref="J84:K84"/>
    <mergeCell ref="L84:N84"/>
    <mergeCell ref="H85:I85"/>
    <mergeCell ref="J85:K85"/>
    <mergeCell ref="L85:N85"/>
    <mergeCell ref="H82:I82"/>
    <mergeCell ref="J82:K82"/>
    <mergeCell ref="L82:N82"/>
    <mergeCell ref="H83:I83"/>
    <mergeCell ref="J83:K83"/>
    <mergeCell ref="L83:N83"/>
    <mergeCell ref="H80:I80"/>
    <mergeCell ref="J80:K80"/>
    <mergeCell ref="L80:N80"/>
    <mergeCell ref="H81:I81"/>
    <mergeCell ref="J81:K81"/>
    <mergeCell ref="L81:N81"/>
    <mergeCell ref="H78:I78"/>
    <mergeCell ref="J78:K78"/>
    <mergeCell ref="L78:N78"/>
    <mergeCell ref="H79:I79"/>
    <mergeCell ref="J79:K79"/>
    <mergeCell ref="L79:N79"/>
    <mergeCell ref="H76:I76"/>
    <mergeCell ref="J76:K76"/>
    <mergeCell ref="L76:N76"/>
    <mergeCell ref="H77:I77"/>
    <mergeCell ref="J77:K77"/>
    <mergeCell ref="L77:N77"/>
    <mergeCell ref="H74:I74"/>
    <mergeCell ref="J74:K74"/>
    <mergeCell ref="L74:N74"/>
    <mergeCell ref="H75:I75"/>
    <mergeCell ref="J75:K75"/>
    <mergeCell ref="L75:N75"/>
    <mergeCell ref="H72:I72"/>
    <mergeCell ref="J72:K72"/>
    <mergeCell ref="L72:N72"/>
    <mergeCell ref="H73:I73"/>
    <mergeCell ref="J73:K73"/>
    <mergeCell ref="L73:N73"/>
    <mergeCell ref="H70:I70"/>
    <mergeCell ref="J70:K70"/>
    <mergeCell ref="L70:N70"/>
    <mergeCell ref="H71:I71"/>
    <mergeCell ref="J71:K71"/>
    <mergeCell ref="L71:N71"/>
    <mergeCell ref="H68:I68"/>
    <mergeCell ref="J68:K68"/>
    <mergeCell ref="L68:N68"/>
    <mergeCell ref="H69:I69"/>
    <mergeCell ref="J69:K69"/>
    <mergeCell ref="L69:N69"/>
    <mergeCell ref="H66:I66"/>
    <mergeCell ref="J66:K66"/>
    <mergeCell ref="L66:N66"/>
    <mergeCell ref="H67:I67"/>
    <mergeCell ref="J67:K67"/>
    <mergeCell ref="L67:N67"/>
    <mergeCell ref="H64:I64"/>
    <mergeCell ref="J64:K64"/>
    <mergeCell ref="L64:N64"/>
    <mergeCell ref="H65:I65"/>
    <mergeCell ref="J65:K65"/>
    <mergeCell ref="L65:N65"/>
    <mergeCell ref="H62:I62"/>
    <mergeCell ref="J62:K62"/>
    <mergeCell ref="L62:N62"/>
    <mergeCell ref="H63:I63"/>
    <mergeCell ref="J63:K63"/>
    <mergeCell ref="L63:N63"/>
    <mergeCell ref="H60:I60"/>
    <mergeCell ref="J60:K60"/>
    <mergeCell ref="L60:N60"/>
    <mergeCell ref="H61:I61"/>
    <mergeCell ref="J61:K61"/>
    <mergeCell ref="L61:N61"/>
    <mergeCell ref="H58:I58"/>
    <mergeCell ref="J58:K58"/>
    <mergeCell ref="L58:N58"/>
    <mergeCell ref="H59:I59"/>
    <mergeCell ref="J59:K59"/>
    <mergeCell ref="L59:N59"/>
    <mergeCell ref="H56:I56"/>
    <mergeCell ref="J56:K56"/>
    <mergeCell ref="L56:N56"/>
    <mergeCell ref="H57:I57"/>
    <mergeCell ref="J57:K57"/>
    <mergeCell ref="L57:N57"/>
    <mergeCell ref="H54:I54"/>
    <mergeCell ref="J54:K54"/>
    <mergeCell ref="L54:N54"/>
    <mergeCell ref="H55:I55"/>
    <mergeCell ref="J55:K55"/>
    <mergeCell ref="L55:N55"/>
    <mergeCell ref="H52:I52"/>
    <mergeCell ref="J52:K52"/>
    <mergeCell ref="L52:N52"/>
    <mergeCell ref="H53:I53"/>
    <mergeCell ref="J53:K53"/>
    <mergeCell ref="L53:N53"/>
    <mergeCell ref="H50:I50"/>
    <mergeCell ref="J50:K50"/>
    <mergeCell ref="L50:N50"/>
    <mergeCell ref="H51:I51"/>
    <mergeCell ref="J51:K51"/>
    <mergeCell ref="L51:N51"/>
    <mergeCell ref="H48:I48"/>
    <mergeCell ref="J48:K48"/>
    <mergeCell ref="L48:N48"/>
    <mergeCell ref="H49:I49"/>
    <mergeCell ref="J49:K49"/>
    <mergeCell ref="L49:N49"/>
    <mergeCell ref="H46:I46"/>
    <mergeCell ref="J46:K46"/>
    <mergeCell ref="L46:N46"/>
    <mergeCell ref="H47:I47"/>
    <mergeCell ref="J47:K47"/>
    <mergeCell ref="L47:N47"/>
    <mergeCell ref="H44:I44"/>
    <mergeCell ref="J44:K44"/>
    <mergeCell ref="L44:N44"/>
    <mergeCell ref="H45:I45"/>
    <mergeCell ref="J45:K45"/>
    <mergeCell ref="L45:N45"/>
    <mergeCell ref="H42:I42"/>
    <mergeCell ref="J42:K42"/>
    <mergeCell ref="L42:N42"/>
    <mergeCell ref="H43:I43"/>
    <mergeCell ref="J43:K43"/>
    <mergeCell ref="L43:N43"/>
    <mergeCell ref="H40:I40"/>
    <mergeCell ref="J40:K40"/>
    <mergeCell ref="L40:N40"/>
    <mergeCell ref="H41:I41"/>
    <mergeCell ref="J41:K41"/>
    <mergeCell ref="L41:N41"/>
    <mergeCell ref="H38:I38"/>
    <mergeCell ref="J38:K38"/>
    <mergeCell ref="L38:N38"/>
    <mergeCell ref="H39:I39"/>
    <mergeCell ref="J39:K39"/>
    <mergeCell ref="L39:N39"/>
    <mergeCell ref="H36:I36"/>
    <mergeCell ref="J36:K36"/>
    <mergeCell ref="L36:N36"/>
    <mergeCell ref="H37:I37"/>
    <mergeCell ref="J37:K37"/>
    <mergeCell ref="L37:N37"/>
    <mergeCell ref="H34:I34"/>
    <mergeCell ref="J34:K34"/>
    <mergeCell ref="L34:N34"/>
    <mergeCell ref="H35:I35"/>
    <mergeCell ref="J35:K35"/>
    <mergeCell ref="L35:N35"/>
    <mergeCell ref="H32:I32"/>
    <mergeCell ref="J32:K32"/>
    <mergeCell ref="L32:N32"/>
    <mergeCell ref="H33:I33"/>
    <mergeCell ref="J33:K33"/>
    <mergeCell ref="L33:N33"/>
    <mergeCell ref="H30:I30"/>
    <mergeCell ref="J30:K30"/>
    <mergeCell ref="L30:N30"/>
    <mergeCell ref="H31:I31"/>
    <mergeCell ref="J31:K31"/>
    <mergeCell ref="L31:N31"/>
    <mergeCell ref="H28:I28"/>
    <mergeCell ref="J28:K28"/>
    <mergeCell ref="L28:N28"/>
    <mergeCell ref="H29:I29"/>
    <mergeCell ref="J29:K29"/>
    <mergeCell ref="L29:N29"/>
    <mergeCell ref="H26:I26"/>
    <mergeCell ref="J26:K26"/>
    <mergeCell ref="L26:N26"/>
    <mergeCell ref="H27:I27"/>
    <mergeCell ref="J27:K27"/>
    <mergeCell ref="L27:N27"/>
    <mergeCell ref="H24:I24"/>
    <mergeCell ref="J24:K24"/>
    <mergeCell ref="L24:N24"/>
    <mergeCell ref="H25:I25"/>
    <mergeCell ref="J25:K25"/>
    <mergeCell ref="L25:N25"/>
    <mergeCell ref="H22:I22"/>
    <mergeCell ref="J22:K22"/>
    <mergeCell ref="L22:N22"/>
    <mergeCell ref="H23:I23"/>
    <mergeCell ref="J23:K23"/>
    <mergeCell ref="L23:N23"/>
    <mergeCell ref="H20:I20"/>
    <mergeCell ref="J20:K20"/>
    <mergeCell ref="L20:N20"/>
    <mergeCell ref="H21:I21"/>
    <mergeCell ref="J21:K21"/>
    <mergeCell ref="L21:N21"/>
    <mergeCell ref="H18:I18"/>
    <mergeCell ref="J18:K18"/>
    <mergeCell ref="L18:N18"/>
    <mergeCell ref="H19:I19"/>
    <mergeCell ref="J19:K19"/>
    <mergeCell ref="L19:N19"/>
    <mergeCell ref="H16:I16"/>
    <mergeCell ref="J16:K16"/>
    <mergeCell ref="L16:N16"/>
    <mergeCell ref="H17:I17"/>
    <mergeCell ref="J17:K17"/>
    <mergeCell ref="L17:N17"/>
    <mergeCell ref="A3:E4"/>
    <mergeCell ref="G3:G4"/>
    <mergeCell ref="H3:N4"/>
    <mergeCell ref="A8:N8"/>
    <mergeCell ref="B9:C9"/>
    <mergeCell ref="B10:C10"/>
    <mergeCell ref="D12:N12"/>
    <mergeCell ref="B13:B15"/>
    <mergeCell ref="C13:C15"/>
    <mergeCell ref="D13:F13"/>
    <mergeCell ref="G13:K13"/>
    <mergeCell ref="L13:N15"/>
    <mergeCell ref="H14:I14"/>
    <mergeCell ref="J14:K15"/>
    <mergeCell ref="H15:I15"/>
  </mergeCells>
  <phoneticPr fontId="3"/>
  <pageMargins left="0.19685039370078741" right="0.19685039370078741" top="0.39370078740157483" bottom="0" header="0.11811023622047245" footer="0.19685039370078741"/>
  <pageSetup paperSize="9" scale="80" firstPageNumber="15" orientation="portrait" useFirstPageNumber="1" r:id="rId1"/>
  <headerFooter scaleWithDoc="0"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B0EDC-DC12-4A55-A235-CAE12C9E006F}">
  <sheetPr>
    <tabColor theme="7" tint="0.39997558519241921"/>
  </sheetPr>
  <dimension ref="A1:O53"/>
  <sheetViews>
    <sheetView view="pageBreakPreview" zoomScale="90" zoomScaleNormal="100" zoomScaleSheetLayoutView="90" workbookViewId="0">
      <selection activeCell="C1" sqref="C1"/>
    </sheetView>
  </sheetViews>
  <sheetFormatPr defaultColWidth="8.7265625" defaultRowHeight="13.5"/>
  <cols>
    <col min="1" max="1" width="1.90625" style="8" customWidth="1"/>
    <col min="2" max="2" width="6.6328125" style="8" customWidth="1"/>
    <col min="3" max="5" width="9.1796875" style="8" customWidth="1"/>
    <col min="6" max="6" width="10.6328125" style="8" customWidth="1"/>
    <col min="7" max="7" width="8.6328125" style="8" customWidth="1"/>
    <col min="8" max="14" width="3.7265625" style="8" customWidth="1"/>
    <col min="15" max="15" width="0.6328125" style="8" customWidth="1"/>
    <col min="16" max="16384" width="8.7265625" style="8"/>
  </cols>
  <sheetData>
    <row r="1" spans="1:15" s="1" customFormat="1" ht="18" customHeight="1"/>
    <row r="2" spans="1:15" ht="18.75" customHeight="1" thickBot="1">
      <c r="A2" s="1"/>
    </row>
    <row r="3" spans="1:15" ht="13.5" customHeight="1">
      <c r="A3" s="580" t="s">
        <v>156</v>
      </c>
      <c r="B3" s="581"/>
      <c r="C3" s="581"/>
      <c r="D3" s="581"/>
      <c r="E3" s="582"/>
      <c r="F3" s="107"/>
      <c r="G3" s="340" t="s">
        <v>25</v>
      </c>
      <c r="H3" s="586"/>
      <c r="I3" s="587"/>
      <c r="J3" s="587"/>
      <c r="K3" s="587"/>
      <c r="L3" s="587"/>
      <c r="M3" s="587"/>
      <c r="N3" s="588"/>
    </row>
    <row r="4" spans="1:15" ht="14.25" customHeight="1" thickBot="1">
      <c r="A4" s="583"/>
      <c r="B4" s="584"/>
      <c r="C4" s="584"/>
      <c r="D4" s="584"/>
      <c r="E4" s="585"/>
      <c r="F4" s="107"/>
      <c r="G4" s="341"/>
      <c r="H4" s="589"/>
      <c r="I4" s="590"/>
      <c r="J4" s="590"/>
      <c r="K4" s="590"/>
      <c r="L4" s="590"/>
      <c r="M4" s="590"/>
      <c r="N4" s="591"/>
    </row>
    <row r="5" spans="1:15" ht="24" customHeight="1">
      <c r="B5" s="10"/>
      <c r="C5" s="10"/>
      <c r="D5" s="9"/>
      <c r="E5" s="9"/>
      <c r="F5" s="9"/>
      <c r="G5" s="144" t="s">
        <v>135</v>
      </c>
      <c r="H5" s="145"/>
      <c r="I5" s="146"/>
      <c r="J5" s="146"/>
      <c r="K5" s="146"/>
      <c r="L5" s="146"/>
      <c r="M5" s="146"/>
      <c r="N5" s="161"/>
    </row>
    <row r="6" spans="1:15" ht="27" customHeight="1">
      <c r="A6" s="77" t="s">
        <v>35</v>
      </c>
      <c r="B6" s="59"/>
      <c r="C6" s="59"/>
      <c r="D6" s="59"/>
      <c r="E6" s="59"/>
      <c r="F6" s="59"/>
      <c r="G6" s="9"/>
    </row>
    <row r="7" spans="1:15" ht="12" customHeight="1">
      <c r="A7" s="59"/>
      <c r="B7" s="59"/>
      <c r="C7" s="59"/>
      <c r="D7" s="59"/>
      <c r="E7" s="59"/>
      <c r="F7" s="59"/>
      <c r="G7" s="9"/>
    </row>
    <row r="8" spans="1:15" ht="50.1" customHeight="1">
      <c r="A8" s="592" t="s">
        <v>40</v>
      </c>
      <c r="B8" s="592"/>
      <c r="C8" s="592"/>
      <c r="D8" s="592"/>
      <c r="E8" s="592"/>
      <c r="F8" s="592"/>
      <c r="G8" s="592"/>
      <c r="H8" s="592"/>
      <c r="I8" s="592"/>
      <c r="J8" s="592"/>
      <c r="K8" s="592"/>
      <c r="L8" s="592"/>
      <c r="M8" s="592"/>
      <c r="N8" s="592"/>
    </row>
    <row r="9" spans="1:15" ht="20.100000000000001" customHeight="1">
      <c r="A9" s="59"/>
      <c r="B9" s="593" t="s">
        <v>149</v>
      </c>
      <c r="C9" s="594"/>
      <c r="D9" s="157"/>
      <c r="E9" s="59"/>
      <c r="F9" s="59"/>
    </row>
    <row r="10" spans="1:15" ht="20.100000000000001" customHeight="1">
      <c r="A10" s="59"/>
      <c r="B10" s="593" t="s">
        <v>146</v>
      </c>
      <c r="C10" s="594"/>
      <c r="D10" s="157"/>
      <c r="E10" s="59"/>
      <c r="F10" s="59"/>
    </row>
    <row r="11" spans="1:15" ht="20.100000000000001" customHeight="1">
      <c r="A11" s="59"/>
      <c r="B11" s="15"/>
      <c r="C11" s="15"/>
      <c r="N11" s="86" t="s">
        <v>14</v>
      </c>
    </row>
    <row r="12" spans="1:15" ht="20.100000000000001" customHeight="1" thickBot="1">
      <c r="A12" s="59"/>
      <c r="B12" s="15"/>
      <c r="C12" s="15"/>
      <c r="D12" s="595" t="s">
        <v>150</v>
      </c>
      <c r="E12" s="596"/>
      <c r="F12" s="596"/>
      <c r="G12" s="596"/>
      <c r="H12" s="596"/>
      <c r="I12" s="596"/>
      <c r="J12" s="596"/>
      <c r="K12" s="596"/>
      <c r="L12" s="596"/>
      <c r="M12" s="596"/>
      <c r="N12" s="597"/>
      <c r="O12" s="11"/>
    </row>
    <row r="13" spans="1:15" s="12" customFormat="1" ht="20.100000000000001" customHeight="1">
      <c r="B13" s="598" t="s">
        <v>34</v>
      </c>
      <c r="C13" s="601" t="s">
        <v>60</v>
      </c>
      <c r="D13" s="672" t="s">
        <v>59</v>
      </c>
      <c r="E13" s="673"/>
      <c r="F13" s="674"/>
      <c r="G13" s="675" t="s">
        <v>66</v>
      </c>
      <c r="H13" s="676"/>
      <c r="I13" s="676"/>
      <c r="J13" s="676"/>
      <c r="K13" s="676"/>
      <c r="L13" s="610" t="s">
        <v>90</v>
      </c>
      <c r="M13" s="611"/>
      <c r="N13" s="612"/>
      <c r="O13"/>
    </row>
    <row r="14" spans="1:15" s="12" customFormat="1" ht="39.950000000000003" customHeight="1">
      <c r="B14" s="599"/>
      <c r="C14" s="602"/>
      <c r="D14" s="98" t="s">
        <v>85</v>
      </c>
      <c r="E14" s="106" t="s">
        <v>87</v>
      </c>
      <c r="F14" s="117" t="s">
        <v>83</v>
      </c>
      <c r="G14" s="152" t="s">
        <v>89</v>
      </c>
      <c r="H14" s="619" t="s">
        <v>77</v>
      </c>
      <c r="I14" s="620"/>
      <c r="J14" s="677" t="s">
        <v>70</v>
      </c>
      <c r="K14" s="678"/>
      <c r="L14" s="613"/>
      <c r="M14" s="614"/>
      <c r="N14" s="615"/>
      <c r="O14"/>
    </row>
    <row r="15" spans="1:15" s="12" customFormat="1" ht="15" customHeight="1" thickBot="1">
      <c r="B15" s="600"/>
      <c r="C15" s="603"/>
      <c r="D15" s="162" t="s">
        <v>84</v>
      </c>
      <c r="E15" s="163" t="s">
        <v>86</v>
      </c>
      <c r="F15" s="128" t="s">
        <v>88</v>
      </c>
      <c r="G15" s="125">
        <v>30000</v>
      </c>
      <c r="H15" s="625">
        <v>15000</v>
      </c>
      <c r="I15" s="626"/>
      <c r="J15" s="679"/>
      <c r="K15" s="680"/>
      <c r="L15" s="616"/>
      <c r="M15" s="617"/>
      <c r="N15" s="618"/>
      <c r="O15"/>
    </row>
    <row r="16" spans="1:15" s="14" customFormat="1" ht="20.100000000000001" customHeight="1">
      <c r="B16" s="91"/>
      <c r="C16" s="96"/>
      <c r="D16" s="164" t="str">
        <f>IF(C16="","",IF(C16&gt;100000,100000,IF(C16&lt;=30000,"3万円以下は対象外です",C16)))</f>
        <v/>
      </c>
      <c r="E16" s="160">
        <f t="shared" ref="E16:E25" si="0">IF(C16="",0,-30000)</f>
        <v>0</v>
      </c>
      <c r="F16" s="119">
        <f t="shared" ref="F16:F25" si="1">IF(D16="",0,D16+E16)</f>
        <v>0</v>
      </c>
      <c r="G16" s="109" t="s">
        <v>148</v>
      </c>
      <c r="H16" s="627" t="s">
        <v>148</v>
      </c>
      <c r="I16" s="628"/>
      <c r="J16" s="629"/>
      <c r="K16" s="630"/>
      <c r="L16" s="631">
        <f t="shared" ref="L16:L25" si="2">IF(C16="",0,IF(G16="○",F16+30000,IF(H16="○",F16+15000,F16)))</f>
        <v>0</v>
      </c>
      <c r="M16" s="632"/>
      <c r="N16" s="633"/>
      <c r="O16"/>
    </row>
    <row r="17" spans="1:15" s="14" customFormat="1" ht="20.100000000000001" customHeight="1">
      <c r="B17" s="91"/>
      <c r="C17" s="96"/>
      <c r="D17" s="122" t="str">
        <f>IF(C17="","",IF(C17&gt;100000,100000,IF(C17&lt;=30000,"3万円以下は対象外です",C17)))</f>
        <v/>
      </c>
      <c r="E17" s="97">
        <f t="shared" si="0"/>
        <v>0</v>
      </c>
      <c r="F17" s="119">
        <f t="shared" si="1"/>
        <v>0</v>
      </c>
      <c r="G17" s="109"/>
      <c r="H17" s="627"/>
      <c r="I17" s="628"/>
      <c r="J17" s="629"/>
      <c r="K17" s="630"/>
      <c r="L17" s="631">
        <f t="shared" si="2"/>
        <v>0</v>
      </c>
      <c r="M17" s="632"/>
      <c r="N17" s="681"/>
      <c r="O17"/>
    </row>
    <row r="18" spans="1:15" s="14" customFormat="1" ht="20.100000000000001" customHeight="1">
      <c r="B18" s="91"/>
      <c r="C18" s="96"/>
      <c r="D18" s="122" t="str">
        <f t="shared" ref="D18:D25" si="3">IF(C18="","",IF(C18&gt;100000,100000,IF(C18&lt;=30000,"3万円以下は対象外です",C18)))</f>
        <v/>
      </c>
      <c r="E18" s="97">
        <f t="shared" si="0"/>
        <v>0</v>
      </c>
      <c r="F18" s="119">
        <f t="shared" si="1"/>
        <v>0</v>
      </c>
      <c r="G18" s="109"/>
      <c r="H18" s="627"/>
      <c r="I18" s="628"/>
      <c r="J18" s="629"/>
      <c r="K18" s="630"/>
      <c r="L18" s="631">
        <f t="shared" si="2"/>
        <v>0</v>
      </c>
      <c r="M18" s="632"/>
      <c r="N18" s="681"/>
      <c r="O18"/>
    </row>
    <row r="19" spans="1:15" s="14" customFormat="1" ht="20.100000000000001" customHeight="1">
      <c r="B19" s="91"/>
      <c r="C19" s="96"/>
      <c r="D19" s="122" t="str">
        <f t="shared" si="3"/>
        <v/>
      </c>
      <c r="E19" s="97">
        <f t="shared" si="0"/>
        <v>0</v>
      </c>
      <c r="F19" s="119">
        <f t="shared" si="1"/>
        <v>0</v>
      </c>
      <c r="G19" s="109"/>
      <c r="H19" s="627"/>
      <c r="I19" s="628"/>
      <c r="J19" s="629"/>
      <c r="K19" s="630"/>
      <c r="L19" s="631">
        <f t="shared" si="2"/>
        <v>0</v>
      </c>
      <c r="M19" s="632"/>
      <c r="N19" s="681"/>
      <c r="O19"/>
    </row>
    <row r="20" spans="1:15" s="14" customFormat="1" ht="20.100000000000001" customHeight="1">
      <c r="B20" s="91"/>
      <c r="C20" s="96"/>
      <c r="D20" s="122" t="str">
        <f t="shared" si="3"/>
        <v/>
      </c>
      <c r="E20" s="97">
        <f t="shared" si="0"/>
        <v>0</v>
      </c>
      <c r="F20" s="119">
        <f t="shared" si="1"/>
        <v>0</v>
      </c>
      <c r="G20" s="109"/>
      <c r="H20" s="627"/>
      <c r="I20" s="628"/>
      <c r="J20" s="629"/>
      <c r="K20" s="630"/>
      <c r="L20" s="631">
        <f t="shared" si="2"/>
        <v>0</v>
      </c>
      <c r="M20" s="632"/>
      <c r="N20" s="681"/>
      <c r="O20"/>
    </row>
    <row r="21" spans="1:15" s="14" customFormat="1" ht="20.100000000000001" customHeight="1">
      <c r="B21" s="91"/>
      <c r="C21" s="96"/>
      <c r="D21" s="122" t="str">
        <f t="shared" si="3"/>
        <v/>
      </c>
      <c r="E21" s="97">
        <f t="shared" si="0"/>
        <v>0</v>
      </c>
      <c r="F21" s="119">
        <f t="shared" si="1"/>
        <v>0</v>
      </c>
      <c r="G21" s="109"/>
      <c r="H21" s="627"/>
      <c r="I21" s="628"/>
      <c r="J21" s="629"/>
      <c r="K21" s="630"/>
      <c r="L21" s="631">
        <f t="shared" si="2"/>
        <v>0</v>
      </c>
      <c r="M21" s="632"/>
      <c r="N21" s="681"/>
      <c r="O21"/>
    </row>
    <row r="22" spans="1:15" s="14" customFormat="1" ht="20.100000000000001" customHeight="1">
      <c r="B22" s="91"/>
      <c r="C22" s="96"/>
      <c r="D22" s="122" t="str">
        <f t="shared" si="3"/>
        <v/>
      </c>
      <c r="E22" s="97">
        <f t="shared" si="0"/>
        <v>0</v>
      </c>
      <c r="F22" s="119">
        <f t="shared" si="1"/>
        <v>0</v>
      </c>
      <c r="G22" s="109"/>
      <c r="H22" s="627"/>
      <c r="I22" s="628"/>
      <c r="J22" s="629"/>
      <c r="K22" s="630"/>
      <c r="L22" s="631">
        <f t="shared" si="2"/>
        <v>0</v>
      </c>
      <c r="M22" s="632"/>
      <c r="N22" s="681"/>
      <c r="O22"/>
    </row>
    <row r="23" spans="1:15" s="14" customFormat="1" ht="20.100000000000001" customHeight="1">
      <c r="B23" s="91"/>
      <c r="C23" s="96"/>
      <c r="D23" s="122" t="str">
        <f t="shared" si="3"/>
        <v/>
      </c>
      <c r="E23" s="97">
        <f t="shared" si="0"/>
        <v>0</v>
      </c>
      <c r="F23" s="119">
        <f t="shared" si="1"/>
        <v>0</v>
      </c>
      <c r="G23" s="109"/>
      <c r="H23" s="627"/>
      <c r="I23" s="628"/>
      <c r="J23" s="629"/>
      <c r="K23" s="630"/>
      <c r="L23" s="631">
        <f t="shared" si="2"/>
        <v>0</v>
      </c>
      <c r="M23" s="632"/>
      <c r="N23" s="681"/>
      <c r="O23"/>
    </row>
    <row r="24" spans="1:15" s="14" customFormat="1" ht="20.100000000000001" customHeight="1">
      <c r="B24" s="91"/>
      <c r="C24" s="96"/>
      <c r="D24" s="122" t="str">
        <f t="shared" si="3"/>
        <v/>
      </c>
      <c r="E24" s="97">
        <f t="shared" si="0"/>
        <v>0</v>
      </c>
      <c r="F24" s="119">
        <f t="shared" si="1"/>
        <v>0</v>
      </c>
      <c r="G24" s="109"/>
      <c r="H24" s="627"/>
      <c r="I24" s="628"/>
      <c r="J24" s="629"/>
      <c r="K24" s="630"/>
      <c r="L24" s="631">
        <f t="shared" si="2"/>
        <v>0</v>
      </c>
      <c r="M24" s="632"/>
      <c r="N24" s="681"/>
      <c r="O24"/>
    </row>
    <row r="25" spans="1:15" s="14" customFormat="1" ht="20.100000000000001" customHeight="1" thickBot="1">
      <c r="B25" s="91"/>
      <c r="C25" s="96"/>
      <c r="D25" s="122" t="str">
        <f t="shared" si="3"/>
        <v/>
      </c>
      <c r="E25" s="97">
        <f t="shared" si="0"/>
        <v>0</v>
      </c>
      <c r="F25" s="119">
        <f t="shared" si="1"/>
        <v>0</v>
      </c>
      <c r="G25" s="109"/>
      <c r="H25" s="627"/>
      <c r="I25" s="628"/>
      <c r="J25" s="629"/>
      <c r="K25" s="630"/>
      <c r="L25" s="631">
        <f t="shared" si="2"/>
        <v>0</v>
      </c>
      <c r="M25" s="632"/>
      <c r="N25" s="681"/>
      <c r="O25"/>
    </row>
    <row r="26" spans="1:15" ht="20.100000000000001" customHeight="1">
      <c r="B26" s="663">
        <f>COUNTA(B16:B25)</f>
        <v>0</v>
      </c>
      <c r="C26" s="665">
        <f>SUM(C16:C25)</f>
        <v>0</v>
      </c>
      <c r="D26" s="400">
        <f t="shared" ref="D26:E26" si="4">SUM(D16:D25)</f>
        <v>0</v>
      </c>
      <c r="E26" s="404">
        <f t="shared" si="4"/>
        <v>0</v>
      </c>
      <c r="F26" s="668">
        <f>SUM(F16:F25)</f>
        <v>0</v>
      </c>
      <c r="G26" s="110">
        <f>COUNTIF(G16:G25,"○")</f>
        <v>0</v>
      </c>
      <c r="H26" s="670">
        <f>COUNTIF(H16:I25,"○")</f>
        <v>0</v>
      </c>
      <c r="I26" s="671"/>
      <c r="J26" s="641">
        <f>COUNTIF(J16:K25,"○")</f>
        <v>0</v>
      </c>
      <c r="K26" s="642"/>
      <c r="L26" s="643">
        <f>SUM(L16:N25)</f>
        <v>0</v>
      </c>
      <c r="M26" s="644"/>
      <c r="N26" s="682"/>
      <c r="O26"/>
    </row>
    <row r="27" spans="1:15" ht="20.100000000000001" customHeight="1" thickBot="1">
      <c r="B27" s="664"/>
      <c r="C27" s="666"/>
      <c r="D27" s="667"/>
      <c r="E27" s="516"/>
      <c r="F27" s="669"/>
      <c r="G27" s="111">
        <f>G15*G26</f>
        <v>0</v>
      </c>
      <c r="H27" s="649">
        <f>H15*H26</f>
        <v>0</v>
      </c>
      <c r="I27" s="650"/>
      <c r="J27" s="651"/>
      <c r="K27" s="652"/>
      <c r="L27" s="646"/>
      <c r="M27" s="647"/>
      <c r="N27" s="683"/>
      <c r="O27"/>
    </row>
    <row r="28" spans="1:15" ht="30" customHeight="1" thickTop="1" thickBot="1">
      <c r="B28" s="52"/>
      <c r="C28" s="53"/>
      <c r="D28" s="653" t="s">
        <v>78</v>
      </c>
      <c r="E28" s="654"/>
      <c r="F28" s="120">
        <f>ROUNDDOWN(F26,-3)</f>
        <v>0</v>
      </c>
      <c r="G28" s="655">
        <f>G27+H27</f>
        <v>0</v>
      </c>
      <c r="H28" s="656"/>
      <c r="I28" s="657"/>
      <c r="J28" s="658"/>
      <c r="K28" s="659"/>
      <c r="L28" s="660">
        <f>F28+G28</f>
        <v>0</v>
      </c>
      <c r="M28" s="661"/>
      <c r="N28" s="662"/>
      <c r="O28" s="54"/>
    </row>
    <row r="29" spans="1:15" ht="24.95" customHeight="1" thickTop="1">
      <c r="B29" s="52"/>
      <c r="C29" s="53"/>
      <c r="D29" s="112"/>
      <c r="E29" s="112"/>
      <c r="F29" s="113"/>
      <c r="G29" s="114"/>
      <c r="H29" s="114"/>
      <c r="I29" s="114"/>
      <c r="J29" s="115"/>
      <c r="K29" s="115"/>
      <c r="L29" s="115"/>
      <c r="M29" s="115"/>
      <c r="N29" s="116"/>
      <c r="O29" s="54"/>
    </row>
    <row r="30" spans="1:15" ht="30" customHeight="1">
      <c r="A30" s="77" t="s">
        <v>39</v>
      </c>
      <c r="B30" s="59"/>
      <c r="C30" s="59"/>
      <c r="D30" s="59"/>
      <c r="E30" s="59"/>
      <c r="F30" s="59"/>
      <c r="G30" s="9"/>
    </row>
    <row r="31" spans="1:15" ht="34.5" customHeight="1">
      <c r="A31" s="592" t="s">
        <v>36</v>
      </c>
      <c r="B31" s="592"/>
      <c r="C31" s="592"/>
      <c r="D31" s="592"/>
      <c r="E31" s="592"/>
      <c r="F31" s="592"/>
      <c r="G31" s="592"/>
      <c r="H31" s="592"/>
      <c r="I31" s="592"/>
      <c r="J31" s="592"/>
      <c r="K31" s="592"/>
      <c r="L31" s="592"/>
      <c r="M31" s="592"/>
      <c r="N31" s="592"/>
    </row>
    <row r="32" spans="1:15" ht="6.75" customHeight="1" thickBot="1"/>
    <row r="33" spans="1:2" ht="15" customHeight="1" thickBot="1">
      <c r="A33" s="41"/>
      <c r="B33" s="8" t="s">
        <v>72</v>
      </c>
    </row>
    <row r="34" spans="1:2" ht="15" customHeight="1">
      <c r="A34" s="101"/>
      <c r="B34" s="8" t="s">
        <v>73</v>
      </c>
    </row>
    <row r="35" spans="1:2" ht="12" customHeight="1" thickBot="1"/>
    <row r="36" spans="1:2" ht="15" customHeight="1" thickBot="1">
      <c r="A36" s="41"/>
      <c r="B36" s="8" t="s">
        <v>46</v>
      </c>
    </row>
    <row r="37" spans="1:2" ht="12" customHeight="1" thickBot="1"/>
    <row r="38" spans="1:2" ht="15" customHeight="1" thickBot="1">
      <c r="A38" s="41"/>
      <c r="B38" s="8" t="s">
        <v>113</v>
      </c>
    </row>
    <row r="39" spans="1:2" ht="15" customHeight="1">
      <c r="B39" s="8" t="s">
        <v>37</v>
      </c>
    </row>
    <row r="40" spans="1:2" ht="12" customHeight="1" thickBot="1"/>
    <row r="41" spans="1:2" ht="15" customHeight="1" thickBot="1">
      <c r="A41" s="41"/>
      <c r="B41" s="8" t="s">
        <v>38</v>
      </c>
    </row>
    <row r="42" spans="1:2" ht="15" customHeight="1">
      <c r="B42" s="8" t="s">
        <v>142</v>
      </c>
    </row>
    <row r="43" spans="1:2" ht="15" customHeight="1">
      <c r="B43" s="8" t="s">
        <v>139</v>
      </c>
    </row>
    <row r="44" spans="1:2" ht="12" customHeight="1" thickBot="1"/>
    <row r="45" spans="1:2" ht="15" customHeight="1" thickBot="1">
      <c r="A45" s="41"/>
      <c r="B45" s="8" t="s">
        <v>114</v>
      </c>
    </row>
    <row r="46" spans="1:2" ht="15" customHeight="1">
      <c r="B46" s="8" t="s">
        <v>112</v>
      </c>
    </row>
    <row r="47" spans="1:2" ht="15" customHeight="1">
      <c r="B47" s="8" t="s">
        <v>111</v>
      </c>
    </row>
    <row r="48" spans="1:2" ht="12" customHeight="1" thickBot="1"/>
    <row r="49" spans="1:2" ht="15" customHeight="1" thickBot="1">
      <c r="A49" s="41"/>
      <c r="B49" s="8" t="s">
        <v>115</v>
      </c>
    </row>
    <row r="50" spans="1:2" ht="15" customHeight="1">
      <c r="B50" s="8" t="s">
        <v>41</v>
      </c>
    </row>
    <row r="51" spans="1:2" ht="12" customHeight="1" thickBot="1"/>
    <row r="52" spans="1:2" ht="15" customHeight="1" thickBot="1">
      <c r="A52" s="41"/>
      <c r="B52" s="8" t="s">
        <v>47</v>
      </c>
    </row>
    <row r="53" spans="1:2" ht="15" customHeight="1">
      <c r="B53" s="8" t="s">
        <v>42</v>
      </c>
    </row>
  </sheetData>
  <mergeCells count="60">
    <mergeCell ref="A31:N31"/>
    <mergeCell ref="J26:K26"/>
    <mergeCell ref="L26:N27"/>
    <mergeCell ref="H27:I27"/>
    <mergeCell ref="J27:K27"/>
    <mergeCell ref="D28:E28"/>
    <mergeCell ref="G28:I28"/>
    <mergeCell ref="J28:K28"/>
    <mergeCell ref="L28:N28"/>
    <mergeCell ref="B26:B27"/>
    <mergeCell ref="C26:C27"/>
    <mergeCell ref="D26:D27"/>
    <mergeCell ref="E26:E27"/>
    <mergeCell ref="F26:F27"/>
    <mergeCell ref="H26:I26"/>
    <mergeCell ref="H24:I24"/>
    <mergeCell ref="J24:K24"/>
    <mergeCell ref="L24:N24"/>
    <mergeCell ref="H25:I25"/>
    <mergeCell ref="J25:K25"/>
    <mergeCell ref="L25:N25"/>
    <mergeCell ref="H22:I22"/>
    <mergeCell ref="J22:K22"/>
    <mergeCell ref="L22:N22"/>
    <mergeCell ref="H23:I23"/>
    <mergeCell ref="J23:K23"/>
    <mergeCell ref="L23:N23"/>
    <mergeCell ref="H20:I20"/>
    <mergeCell ref="J20:K20"/>
    <mergeCell ref="L20:N20"/>
    <mergeCell ref="H21:I21"/>
    <mergeCell ref="J21:K21"/>
    <mergeCell ref="L21:N21"/>
    <mergeCell ref="H18:I18"/>
    <mergeCell ref="J18:K18"/>
    <mergeCell ref="L18:N18"/>
    <mergeCell ref="H19:I19"/>
    <mergeCell ref="J19:K19"/>
    <mergeCell ref="L19:N19"/>
    <mergeCell ref="H16:I16"/>
    <mergeCell ref="J16:K16"/>
    <mergeCell ref="L16:N16"/>
    <mergeCell ref="H17:I17"/>
    <mergeCell ref="J17:K17"/>
    <mergeCell ref="L17:N17"/>
    <mergeCell ref="D12:N12"/>
    <mergeCell ref="B13:B15"/>
    <mergeCell ref="C13:C15"/>
    <mergeCell ref="D13:F13"/>
    <mergeCell ref="G13:K13"/>
    <mergeCell ref="L13:N15"/>
    <mergeCell ref="H14:I14"/>
    <mergeCell ref="J14:K15"/>
    <mergeCell ref="H15:I15"/>
    <mergeCell ref="B10:C10"/>
    <mergeCell ref="A3:E4"/>
    <mergeCell ref="G3:G4"/>
    <mergeCell ref="H3:N4"/>
    <mergeCell ref="A8:N8"/>
    <mergeCell ref="B9:C9"/>
  </mergeCells>
  <phoneticPr fontId="3"/>
  <pageMargins left="0.19685039370078741" right="0.19685039370078741" top="0.39370078740157483" bottom="0" header="0.11811023622047245" footer="0.19685039370078741"/>
  <pageSetup paperSize="9" scale="80" firstPageNumber="15" orientation="portrait" useFirstPageNumber="1" r:id="rId1"/>
  <headerFooter scaleWithDoc="0"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F6094-8E24-4D00-9A28-906AE8AF49EE}">
  <sheetPr>
    <tabColor theme="6" tint="0.39997558519241921"/>
  </sheetPr>
  <dimension ref="A1:P80"/>
  <sheetViews>
    <sheetView view="pageBreakPreview" zoomScale="90" zoomScaleNormal="100" zoomScaleSheetLayoutView="90" workbookViewId="0">
      <selection activeCell="C1" sqref="C1"/>
    </sheetView>
  </sheetViews>
  <sheetFormatPr defaultColWidth="8.7265625" defaultRowHeight="13.5"/>
  <cols>
    <col min="1" max="1" width="1.90625" style="8" customWidth="1"/>
    <col min="2" max="2" width="2.6328125" style="8" customWidth="1"/>
    <col min="3" max="3" width="11.6328125" style="8" customWidth="1"/>
    <col min="4" max="6" width="8.1796875" style="8" customWidth="1"/>
    <col min="7" max="7" width="4.6328125" style="8" customWidth="1"/>
    <col min="8" max="9" width="9.6328125" style="8" customWidth="1"/>
    <col min="10" max="16" width="3" style="8" customWidth="1"/>
    <col min="17" max="16384" width="8.7265625" style="8"/>
  </cols>
  <sheetData>
    <row r="1" spans="1:16" s="1" customFormat="1" ht="18" customHeight="1"/>
    <row r="2" spans="1:16" ht="12" customHeight="1" thickBot="1">
      <c r="A2" s="1"/>
      <c r="B2" s="1"/>
    </row>
    <row r="3" spans="1:16" ht="13.5" customHeight="1">
      <c r="A3" s="684" t="s">
        <v>157</v>
      </c>
      <c r="B3" s="685"/>
      <c r="C3" s="685"/>
      <c r="D3" s="685"/>
      <c r="E3" s="685"/>
      <c r="F3" s="686"/>
      <c r="G3"/>
      <c r="H3"/>
      <c r="I3" s="340" t="s">
        <v>25</v>
      </c>
      <c r="J3" s="586"/>
      <c r="K3" s="587"/>
      <c r="L3" s="587"/>
      <c r="M3" s="587"/>
      <c r="N3" s="587"/>
      <c r="O3" s="587"/>
      <c r="P3" s="588"/>
    </row>
    <row r="4" spans="1:16" ht="14.25" customHeight="1" thickBot="1">
      <c r="A4" s="687"/>
      <c r="B4" s="688"/>
      <c r="C4" s="688"/>
      <c r="D4" s="688"/>
      <c r="E4" s="688"/>
      <c r="F4" s="689"/>
      <c r="G4"/>
      <c r="H4"/>
      <c r="I4" s="341"/>
      <c r="J4" s="589"/>
      <c r="K4" s="590"/>
      <c r="L4" s="590"/>
      <c r="M4" s="590"/>
      <c r="N4" s="590"/>
      <c r="O4" s="590"/>
      <c r="P4" s="591"/>
    </row>
    <row r="5" spans="1:16" ht="24" customHeight="1">
      <c r="C5" s="10"/>
      <c r="D5" s="10"/>
      <c r="E5" s="9"/>
      <c r="F5" s="9"/>
      <c r="G5" s="9"/>
      <c r="H5" s="9"/>
      <c r="I5" s="144" t="s">
        <v>135</v>
      </c>
      <c r="J5" s="145"/>
      <c r="K5" s="146"/>
      <c r="L5" s="146"/>
      <c r="M5" s="146"/>
      <c r="N5" s="146"/>
      <c r="O5" s="146"/>
      <c r="P5" s="161"/>
    </row>
    <row r="6" spans="1:16" ht="15" customHeight="1">
      <c r="A6" s="690" t="s">
        <v>35</v>
      </c>
      <c r="B6" s="690"/>
      <c r="C6" s="690"/>
      <c r="D6" s="690"/>
      <c r="E6" s="59"/>
      <c r="F6"/>
      <c r="G6"/>
      <c r="H6"/>
      <c r="I6"/>
    </row>
    <row r="7" spans="1:16" ht="15" customHeight="1">
      <c r="A7" s="690"/>
      <c r="B7" s="690"/>
      <c r="C7" s="690"/>
      <c r="D7" s="690"/>
      <c r="E7" s="59"/>
      <c r="F7"/>
      <c r="G7"/>
      <c r="H7"/>
      <c r="I7"/>
    </row>
    <row r="8" spans="1:16" ht="39.950000000000003" customHeight="1">
      <c r="A8" s="592" t="s">
        <v>62</v>
      </c>
      <c r="B8" s="592"/>
      <c r="C8" s="592"/>
      <c r="D8" s="592"/>
      <c r="E8" s="592"/>
      <c r="F8" s="592"/>
      <c r="G8" s="592"/>
      <c r="H8" s="592"/>
      <c r="I8" s="592"/>
      <c r="J8" s="592"/>
      <c r="K8" s="592"/>
      <c r="L8" s="592"/>
      <c r="M8" s="592"/>
      <c r="N8" s="592"/>
      <c r="O8" s="592"/>
      <c r="P8" s="592"/>
    </row>
    <row r="9" spans="1:16" ht="18" customHeight="1">
      <c r="A9" s="155"/>
      <c r="B9" s="347" t="s">
        <v>143</v>
      </c>
      <c r="C9" s="348"/>
      <c r="D9" s="157"/>
      <c r="E9" s="155"/>
      <c r="F9" s="155"/>
      <c r="G9" s="155"/>
      <c r="H9" s="155"/>
      <c r="I9" s="155"/>
      <c r="J9" s="155"/>
      <c r="K9" s="155"/>
      <c r="L9" s="155"/>
      <c r="M9" s="155"/>
      <c r="N9" s="155"/>
      <c r="O9" s="155"/>
      <c r="P9" s="155"/>
    </row>
    <row r="10" spans="1:16" ht="18" customHeight="1">
      <c r="A10" s="59"/>
      <c r="B10" s="347" t="s">
        <v>151</v>
      </c>
      <c r="C10" s="348"/>
      <c r="D10" s="157"/>
      <c r="E10" s="50"/>
      <c r="F10" s="50"/>
      <c r="G10" s="50"/>
      <c r="H10" s="50"/>
      <c r="I10" s="50"/>
      <c r="J10" s="50"/>
      <c r="K10" s="50"/>
      <c r="L10" s="50"/>
      <c r="M10" s="691" t="s">
        <v>14</v>
      </c>
      <c r="N10" s="691"/>
      <c r="O10" s="691"/>
      <c r="P10" s="691"/>
    </row>
    <row r="11" spans="1:16" ht="5.0999999999999996" customHeight="1">
      <c r="A11" s="59"/>
      <c r="B11" s="158"/>
      <c r="C11" s="158"/>
      <c r="D11" s="159"/>
      <c r="E11" s="50"/>
      <c r="F11" s="50"/>
      <c r="G11" s="50"/>
      <c r="H11" s="50"/>
      <c r="I11" s="50"/>
      <c r="J11" s="50"/>
      <c r="K11" s="50"/>
      <c r="L11" s="50"/>
      <c r="M11" s="692"/>
      <c r="N11" s="692"/>
      <c r="O11" s="692"/>
      <c r="P11" s="692"/>
    </row>
    <row r="12" spans="1:16" ht="20.100000000000001" customHeight="1">
      <c r="A12" s="59"/>
      <c r="B12" s="59"/>
      <c r="C12" s="15"/>
      <c r="D12" s="15"/>
      <c r="E12" s="693" t="s">
        <v>150</v>
      </c>
      <c r="F12" s="694"/>
      <c r="G12" s="694"/>
      <c r="H12" s="694"/>
      <c r="I12" s="694"/>
      <c r="J12" s="694"/>
      <c r="K12" s="694"/>
      <c r="L12" s="694"/>
      <c r="M12" s="694"/>
      <c r="N12" s="694"/>
      <c r="O12" s="694"/>
      <c r="P12" s="695"/>
    </row>
    <row r="13" spans="1:16" s="12" customFormat="1" ht="20.100000000000001" customHeight="1">
      <c r="B13" s="509" t="s">
        <v>53</v>
      </c>
      <c r="C13" s="697" t="s">
        <v>44</v>
      </c>
      <c r="D13" s="601" t="s">
        <v>74</v>
      </c>
      <c r="E13" s="700" t="s">
        <v>59</v>
      </c>
      <c r="F13" s="701"/>
      <c r="G13" s="701"/>
      <c r="H13" s="702"/>
      <c r="I13" s="703" t="s">
        <v>66</v>
      </c>
      <c r="J13" s="704"/>
      <c r="K13" s="704"/>
      <c r="L13" s="705"/>
      <c r="M13" s="706" t="s">
        <v>81</v>
      </c>
      <c r="N13" s="707"/>
      <c r="O13" s="707"/>
      <c r="P13" s="708"/>
    </row>
    <row r="14" spans="1:16" s="12" customFormat="1" ht="30" customHeight="1">
      <c r="B14" s="510"/>
      <c r="C14" s="698"/>
      <c r="D14" s="602"/>
      <c r="E14" s="386" t="s">
        <v>75</v>
      </c>
      <c r="F14" s="391" t="s">
        <v>152</v>
      </c>
      <c r="G14" s="492" t="s">
        <v>76</v>
      </c>
      <c r="H14" s="717" t="s">
        <v>79</v>
      </c>
      <c r="I14" s="153" t="s">
        <v>80</v>
      </c>
      <c r="J14" s="619" t="s">
        <v>77</v>
      </c>
      <c r="K14" s="620"/>
      <c r="L14" s="719"/>
      <c r="M14" s="709"/>
      <c r="N14" s="710"/>
      <c r="O14" s="710"/>
      <c r="P14" s="711"/>
    </row>
    <row r="15" spans="1:16" s="12" customFormat="1" ht="24.95" customHeight="1" thickBot="1">
      <c r="B15" s="696"/>
      <c r="C15" s="699"/>
      <c r="D15" s="603"/>
      <c r="E15" s="388"/>
      <c r="F15" s="715"/>
      <c r="G15" s="716"/>
      <c r="H15" s="718"/>
      <c r="I15" s="165">
        <v>30000</v>
      </c>
      <c r="J15" s="720">
        <v>15000</v>
      </c>
      <c r="K15" s="721"/>
      <c r="L15" s="722"/>
      <c r="M15" s="712"/>
      <c r="N15" s="713"/>
      <c r="O15" s="713"/>
      <c r="P15" s="714"/>
    </row>
    <row r="16" spans="1:16" s="14" customFormat="1" ht="9.9499999999999993" customHeight="1">
      <c r="B16" s="369" t="s">
        <v>54</v>
      </c>
      <c r="C16" s="370"/>
      <c r="D16" s="723"/>
      <c r="E16" s="725"/>
      <c r="F16" s="377"/>
      <c r="G16" s="406"/>
      <c r="H16" s="746"/>
      <c r="I16" s="749"/>
      <c r="J16" s="752"/>
      <c r="K16" s="749"/>
      <c r="L16" s="749"/>
      <c r="M16" s="755"/>
      <c r="N16" s="756"/>
      <c r="O16" s="756"/>
      <c r="P16" s="757"/>
    </row>
    <row r="17" spans="2:16" s="14" customFormat="1" ht="9.9499999999999993" customHeight="1">
      <c r="B17" s="369"/>
      <c r="C17" s="371"/>
      <c r="D17" s="724"/>
      <c r="E17" s="726"/>
      <c r="F17" s="378"/>
      <c r="G17" s="407"/>
      <c r="H17" s="747"/>
      <c r="I17" s="750"/>
      <c r="J17" s="753"/>
      <c r="K17" s="750"/>
      <c r="L17" s="750"/>
      <c r="M17" s="758"/>
      <c r="N17" s="759"/>
      <c r="O17" s="759"/>
      <c r="P17" s="760"/>
    </row>
    <row r="18" spans="2:16" s="14" customFormat="1" ht="9.9499999999999993" customHeight="1">
      <c r="B18" s="369"/>
      <c r="C18" s="395"/>
      <c r="D18" s="743"/>
      <c r="E18" s="726"/>
      <c r="F18" s="378"/>
      <c r="G18" s="407"/>
      <c r="H18" s="747"/>
      <c r="I18" s="750"/>
      <c r="J18" s="753"/>
      <c r="K18" s="750"/>
      <c r="L18" s="750"/>
      <c r="M18" s="758"/>
      <c r="N18" s="759"/>
      <c r="O18" s="759"/>
      <c r="P18" s="760"/>
    </row>
    <row r="19" spans="2:16" s="14" customFormat="1" ht="9.9499999999999993" customHeight="1">
      <c r="B19" s="369"/>
      <c r="C19" s="395"/>
      <c r="D19" s="743"/>
      <c r="E19" s="726"/>
      <c r="F19" s="378"/>
      <c r="G19" s="407"/>
      <c r="H19" s="747"/>
      <c r="I19" s="750"/>
      <c r="J19" s="753"/>
      <c r="K19" s="750"/>
      <c r="L19" s="750"/>
      <c r="M19" s="758"/>
      <c r="N19" s="759"/>
      <c r="O19" s="759"/>
      <c r="P19" s="760"/>
    </row>
    <row r="20" spans="2:16" s="14" customFormat="1" ht="9.9499999999999993" customHeight="1">
      <c r="B20" s="369"/>
      <c r="C20" s="395"/>
      <c r="D20" s="743"/>
      <c r="E20" s="726"/>
      <c r="F20" s="378"/>
      <c r="G20" s="407"/>
      <c r="H20" s="747"/>
      <c r="I20" s="750"/>
      <c r="J20" s="753"/>
      <c r="K20" s="750"/>
      <c r="L20" s="750"/>
      <c r="M20" s="758"/>
      <c r="N20" s="759"/>
      <c r="O20" s="759"/>
      <c r="P20" s="760"/>
    </row>
    <row r="21" spans="2:16" s="14" customFormat="1" ht="9.9499999999999993" customHeight="1">
      <c r="B21" s="369"/>
      <c r="C21" s="395"/>
      <c r="D21" s="743"/>
      <c r="E21" s="726"/>
      <c r="F21" s="378"/>
      <c r="G21" s="407"/>
      <c r="H21" s="747"/>
      <c r="I21" s="750"/>
      <c r="J21" s="753"/>
      <c r="K21" s="750"/>
      <c r="L21" s="750"/>
      <c r="M21" s="758"/>
      <c r="N21" s="759"/>
      <c r="O21" s="759"/>
      <c r="P21" s="760"/>
    </row>
    <row r="22" spans="2:16" s="14" customFormat="1" ht="9.9499999999999993" customHeight="1">
      <c r="B22" s="369"/>
      <c r="C22" s="395"/>
      <c r="D22" s="743"/>
      <c r="E22" s="726"/>
      <c r="F22" s="378"/>
      <c r="G22" s="407"/>
      <c r="H22" s="747"/>
      <c r="I22" s="750"/>
      <c r="J22" s="753"/>
      <c r="K22" s="750"/>
      <c r="L22" s="750"/>
      <c r="M22" s="758"/>
      <c r="N22" s="759"/>
      <c r="O22" s="759"/>
      <c r="P22" s="760"/>
    </row>
    <row r="23" spans="2:16" s="14" customFormat="1" ht="9.9499999999999993" customHeight="1">
      <c r="B23" s="369"/>
      <c r="C23" s="395"/>
      <c r="D23" s="743"/>
      <c r="E23" s="726"/>
      <c r="F23" s="378"/>
      <c r="G23" s="407"/>
      <c r="H23" s="747"/>
      <c r="I23" s="750"/>
      <c r="J23" s="753"/>
      <c r="K23" s="750"/>
      <c r="L23" s="750"/>
      <c r="M23" s="758"/>
      <c r="N23" s="759"/>
      <c r="O23" s="759"/>
      <c r="P23" s="760"/>
    </row>
    <row r="24" spans="2:16" s="14" customFormat="1" ht="9.9499999999999993" customHeight="1">
      <c r="B24" s="369"/>
      <c r="C24" s="744"/>
      <c r="D24" s="745"/>
      <c r="E24" s="726"/>
      <c r="F24" s="378"/>
      <c r="G24" s="407"/>
      <c r="H24" s="747"/>
      <c r="I24" s="750"/>
      <c r="J24" s="753"/>
      <c r="K24" s="750"/>
      <c r="L24" s="750"/>
      <c r="M24" s="758"/>
      <c r="N24" s="759"/>
      <c r="O24" s="759"/>
      <c r="P24" s="760"/>
    </row>
    <row r="25" spans="2:16" s="14" customFormat="1" ht="9.9499999999999993" customHeight="1" thickBot="1">
      <c r="B25" s="369"/>
      <c r="C25" s="395"/>
      <c r="D25" s="743"/>
      <c r="E25" s="727"/>
      <c r="F25" s="379"/>
      <c r="G25" s="408"/>
      <c r="H25" s="748"/>
      <c r="I25" s="751"/>
      <c r="J25" s="754"/>
      <c r="K25" s="751"/>
      <c r="L25" s="751"/>
      <c r="M25" s="761"/>
      <c r="N25" s="762"/>
      <c r="O25" s="762"/>
      <c r="P25" s="763"/>
    </row>
    <row r="26" spans="2:16" ht="15.95" customHeight="1">
      <c r="B26" s="369"/>
      <c r="C26" s="398" t="s">
        <v>71</v>
      </c>
      <c r="D26" s="665">
        <f>SUM(D16:D25)</f>
        <v>0</v>
      </c>
      <c r="E26" s="400">
        <f>IF(D26=0,0,IF(D26&gt;100000,100000,IF(D26&lt;=30000,"3万円以下は対象外です",D26)))</f>
        <v>0</v>
      </c>
      <c r="F26" s="728">
        <v>-30000</v>
      </c>
      <c r="G26" s="417"/>
      <c r="H26" s="729">
        <f>(E26+F26)*G26</f>
        <v>0</v>
      </c>
      <c r="I26" s="104">
        <v>0</v>
      </c>
      <c r="J26" s="731">
        <v>0</v>
      </c>
      <c r="K26" s="732"/>
      <c r="L26" s="733"/>
      <c r="M26" s="734">
        <f>H26+I27+J27</f>
        <v>0</v>
      </c>
      <c r="N26" s="735"/>
      <c r="O26" s="735"/>
      <c r="P26" s="736"/>
    </row>
    <row r="27" spans="2:16" ht="15.95" customHeight="1" thickBot="1">
      <c r="B27" s="369"/>
      <c r="C27" s="399"/>
      <c r="D27" s="666"/>
      <c r="E27" s="401"/>
      <c r="F27" s="551"/>
      <c r="G27" s="418"/>
      <c r="H27" s="730"/>
      <c r="I27" s="105">
        <f>I26*I15</f>
        <v>0</v>
      </c>
      <c r="J27" s="740">
        <f>J26*J15</f>
        <v>0</v>
      </c>
      <c r="K27" s="741"/>
      <c r="L27" s="742"/>
      <c r="M27" s="737"/>
      <c r="N27" s="738"/>
      <c r="O27" s="738"/>
      <c r="P27" s="739"/>
    </row>
    <row r="28" spans="2:16" s="14" customFormat="1" ht="9.9499999999999993" customHeight="1">
      <c r="B28" s="369" t="s">
        <v>55</v>
      </c>
      <c r="C28" s="370"/>
      <c r="D28" s="723"/>
      <c r="E28" s="725"/>
      <c r="F28" s="377"/>
      <c r="G28" s="406"/>
      <c r="H28" s="746"/>
      <c r="I28" s="749"/>
      <c r="J28" s="752"/>
      <c r="K28" s="749"/>
      <c r="L28" s="749"/>
      <c r="M28" s="755"/>
      <c r="N28" s="756"/>
      <c r="O28" s="756"/>
      <c r="P28" s="757"/>
    </row>
    <row r="29" spans="2:16" s="14" customFormat="1" ht="9.9499999999999993" customHeight="1">
      <c r="B29" s="369"/>
      <c r="C29" s="371"/>
      <c r="D29" s="724"/>
      <c r="E29" s="726"/>
      <c r="F29" s="378"/>
      <c r="G29" s="407"/>
      <c r="H29" s="747"/>
      <c r="I29" s="750"/>
      <c r="J29" s="753"/>
      <c r="K29" s="750"/>
      <c r="L29" s="750"/>
      <c r="M29" s="758"/>
      <c r="N29" s="759"/>
      <c r="O29" s="759"/>
      <c r="P29" s="760"/>
    </row>
    <row r="30" spans="2:16" s="14" customFormat="1" ht="9.9499999999999993" customHeight="1">
      <c r="B30" s="369"/>
      <c r="C30" s="395"/>
      <c r="D30" s="743"/>
      <c r="E30" s="726"/>
      <c r="F30" s="378"/>
      <c r="G30" s="407"/>
      <c r="H30" s="747"/>
      <c r="I30" s="750"/>
      <c r="J30" s="753"/>
      <c r="K30" s="750"/>
      <c r="L30" s="750"/>
      <c r="M30" s="758"/>
      <c r="N30" s="759"/>
      <c r="O30" s="759"/>
      <c r="P30" s="760"/>
    </row>
    <row r="31" spans="2:16" s="14" customFormat="1" ht="9.9499999999999993" customHeight="1">
      <c r="B31" s="369"/>
      <c r="C31" s="395"/>
      <c r="D31" s="743"/>
      <c r="E31" s="726"/>
      <c r="F31" s="378"/>
      <c r="G31" s="407"/>
      <c r="H31" s="747"/>
      <c r="I31" s="750"/>
      <c r="J31" s="753"/>
      <c r="K31" s="750"/>
      <c r="L31" s="750"/>
      <c r="M31" s="758"/>
      <c r="N31" s="759"/>
      <c r="O31" s="759"/>
      <c r="P31" s="760"/>
    </row>
    <row r="32" spans="2:16" s="14" customFormat="1" ht="9.9499999999999993" customHeight="1">
      <c r="B32" s="369"/>
      <c r="C32" s="395"/>
      <c r="D32" s="743"/>
      <c r="E32" s="726"/>
      <c r="F32" s="378"/>
      <c r="G32" s="407"/>
      <c r="H32" s="747"/>
      <c r="I32" s="750"/>
      <c r="J32" s="753"/>
      <c r="K32" s="750"/>
      <c r="L32" s="750"/>
      <c r="M32" s="758"/>
      <c r="N32" s="759"/>
      <c r="O32" s="759"/>
      <c r="P32" s="760"/>
    </row>
    <row r="33" spans="2:16" s="14" customFormat="1" ht="9.9499999999999993" customHeight="1">
      <c r="B33" s="369"/>
      <c r="C33" s="395"/>
      <c r="D33" s="743"/>
      <c r="E33" s="726"/>
      <c r="F33" s="378"/>
      <c r="G33" s="407"/>
      <c r="H33" s="747"/>
      <c r="I33" s="750"/>
      <c r="J33" s="753"/>
      <c r="K33" s="750"/>
      <c r="L33" s="750"/>
      <c r="M33" s="758"/>
      <c r="N33" s="759"/>
      <c r="O33" s="759"/>
      <c r="P33" s="760"/>
    </row>
    <row r="34" spans="2:16" s="14" customFormat="1" ht="9.9499999999999993" customHeight="1">
      <c r="B34" s="369"/>
      <c r="C34" s="395"/>
      <c r="D34" s="743"/>
      <c r="E34" s="726"/>
      <c r="F34" s="378"/>
      <c r="G34" s="407"/>
      <c r="H34" s="747"/>
      <c r="I34" s="750"/>
      <c r="J34" s="753"/>
      <c r="K34" s="750"/>
      <c r="L34" s="750"/>
      <c r="M34" s="758"/>
      <c r="N34" s="759"/>
      <c r="O34" s="759"/>
      <c r="P34" s="760"/>
    </row>
    <row r="35" spans="2:16" s="14" customFormat="1" ht="9.9499999999999993" customHeight="1">
      <c r="B35" s="369"/>
      <c r="C35" s="395"/>
      <c r="D35" s="743"/>
      <c r="E35" s="726"/>
      <c r="F35" s="378"/>
      <c r="G35" s="407"/>
      <c r="H35" s="747"/>
      <c r="I35" s="750"/>
      <c r="J35" s="753"/>
      <c r="K35" s="750"/>
      <c r="L35" s="750"/>
      <c r="M35" s="758"/>
      <c r="N35" s="759"/>
      <c r="O35" s="759"/>
      <c r="P35" s="760"/>
    </row>
    <row r="36" spans="2:16" s="14" customFormat="1" ht="9.9499999999999993" customHeight="1">
      <c r="B36" s="369"/>
      <c r="C36" s="744"/>
      <c r="D36" s="745"/>
      <c r="E36" s="726"/>
      <c r="F36" s="378"/>
      <c r="G36" s="407"/>
      <c r="H36" s="747"/>
      <c r="I36" s="750"/>
      <c r="J36" s="753"/>
      <c r="K36" s="750"/>
      <c r="L36" s="750"/>
      <c r="M36" s="758"/>
      <c r="N36" s="759"/>
      <c r="O36" s="759"/>
      <c r="P36" s="760"/>
    </row>
    <row r="37" spans="2:16" s="14" customFormat="1" ht="9.9499999999999993" customHeight="1" thickBot="1">
      <c r="B37" s="369"/>
      <c r="C37" s="395"/>
      <c r="D37" s="743"/>
      <c r="E37" s="727"/>
      <c r="F37" s="379"/>
      <c r="G37" s="408"/>
      <c r="H37" s="748"/>
      <c r="I37" s="751"/>
      <c r="J37" s="754"/>
      <c r="K37" s="751"/>
      <c r="L37" s="751"/>
      <c r="M37" s="761"/>
      <c r="N37" s="762"/>
      <c r="O37" s="762"/>
      <c r="P37" s="763"/>
    </row>
    <row r="38" spans="2:16" ht="15.95" customHeight="1">
      <c r="B38" s="369"/>
      <c r="C38" s="398" t="s">
        <v>71</v>
      </c>
      <c r="D38" s="665">
        <f>SUM(D28:D37)</f>
        <v>0</v>
      </c>
      <c r="E38" s="400">
        <f>IF(D38=0,0,IF(D38&gt;100000,100000,IF(D38&lt;=30000,"3万円以下は対象外です",D38)))</f>
        <v>0</v>
      </c>
      <c r="F38" s="728">
        <v>-30000</v>
      </c>
      <c r="G38" s="417"/>
      <c r="H38" s="729">
        <f>(E38+F38)*G38</f>
        <v>0</v>
      </c>
      <c r="I38" s="104">
        <v>0</v>
      </c>
      <c r="J38" s="731">
        <v>0</v>
      </c>
      <c r="K38" s="732"/>
      <c r="L38" s="733"/>
      <c r="M38" s="734">
        <f>H38+I39+J39</f>
        <v>0</v>
      </c>
      <c r="N38" s="735"/>
      <c r="O38" s="735"/>
      <c r="P38" s="736"/>
    </row>
    <row r="39" spans="2:16" ht="15.95" customHeight="1" thickBot="1">
      <c r="B39" s="369"/>
      <c r="C39" s="399"/>
      <c r="D39" s="666"/>
      <c r="E39" s="401"/>
      <c r="F39" s="551"/>
      <c r="G39" s="418"/>
      <c r="H39" s="730"/>
      <c r="I39" s="105">
        <f>I38*I15</f>
        <v>0</v>
      </c>
      <c r="J39" s="740">
        <f>J38*J15</f>
        <v>0</v>
      </c>
      <c r="K39" s="741"/>
      <c r="L39" s="742"/>
      <c r="M39" s="737"/>
      <c r="N39" s="738"/>
      <c r="O39" s="738"/>
      <c r="P39" s="739"/>
    </row>
    <row r="40" spans="2:16" s="14" customFormat="1" ht="9.9499999999999993" customHeight="1">
      <c r="B40" s="369" t="s">
        <v>56</v>
      </c>
      <c r="C40" s="370"/>
      <c r="D40" s="723"/>
      <c r="E40" s="725"/>
      <c r="F40" s="377"/>
      <c r="G40" s="406"/>
      <c r="H40" s="746"/>
      <c r="I40" s="749"/>
      <c r="J40" s="752"/>
      <c r="K40" s="749"/>
      <c r="L40" s="749"/>
      <c r="M40" s="755"/>
      <c r="N40" s="756"/>
      <c r="O40" s="756"/>
      <c r="P40" s="757"/>
    </row>
    <row r="41" spans="2:16" s="14" customFormat="1" ht="9.9499999999999993" customHeight="1">
      <c r="B41" s="369"/>
      <c r="C41" s="371"/>
      <c r="D41" s="724"/>
      <c r="E41" s="726"/>
      <c r="F41" s="378"/>
      <c r="G41" s="407"/>
      <c r="H41" s="747"/>
      <c r="I41" s="750"/>
      <c r="J41" s="753"/>
      <c r="K41" s="750"/>
      <c r="L41" s="750"/>
      <c r="M41" s="758"/>
      <c r="N41" s="759"/>
      <c r="O41" s="759"/>
      <c r="P41" s="760"/>
    </row>
    <row r="42" spans="2:16" s="14" customFormat="1" ht="9.9499999999999993" customHeight="1">
      <c r="B42" s="369"/>
      <c r="C42" s="395"/>
      <c r="D42" s="743"/>
      <c r="E42" s="726"/>
      <c r="F42" s="378"/>
      <c r="G42" s="407"/>
      <c r="H42" s="747"/>
      <c r="I42" s="750"/>
      <c r="J42" s="753"/>
      <c r="K42" s="750"/>
      <c r="L42" s="750"/>
      <c r="M42" s="758"/>
      <c r="N42" s="759"/>
      <c r="O42" s="759"/>
      <c r="P42" s="760"/>
    </row>
    <row r="43" spans="2:16" s="14" customFormat="1" ht="9.9499999999999993" customHeight="1">
      <c r="B43" s="369"/>
      <c r="C43" s="395"/>
      <c r="D43" s="743"/>
      <c r="E43" s="726"/>
      <c r="F43" s="378"/>
      <c r="G43" s="407"/>
      <c r="H43" s="747"/>
      <c r="I43" s="750"/>
      <c r="J43" s="753"/>
      <c r="K43" s="750"/>
      <c r="L43" s="750"/>
      <c r="M43" s="758"/>
      <c r="N43" s="759"/>
      <c r="O43" s="759"/>
      <c r="P43" s="760"/>
    </row>
    <row r="44" spans="2:16" s="14" customFormat="1" ht="9.9499999999999993" customHeight="1">
      <c r="B44" s="369"/>
      <c r="C44" s="395"/>
      <c r="D44" s="743"/>
      <c r="E44" s="726"/>
      <c r="F44" s="378"/>
      <c r="G44" s="407"/>
      <c r="H44" s="747"/>
      <c r="I44" s="750"/>
      <c r="J44" s="753"/>
      <c r="K44" s="750"/>
      <c r="L44" s="750"/>
      <c r="M44" s="758"/>
      <c r="N44" s="759"/>
      <c r="O44" s="759"/>
      <c r="P44" s="760"/>
    </row>
    <row r="45" spans="2:16" s="14" customFormat="1" ht="9.9499999999999993" customHeight="1">
      <c r="B45" s="369"/>
      <c r="C45" s="395"/>
      <c r="D45" s="743"/>
      <c r="E45" s="726"/>
      <c r="F45" s="378"/>
      <c r="G45" s="407"/>
      <c r="H45" s="747"/>
      <c r="I45" s="750"/>
      <c r="J45" s="753"/>
      <c r="K45" s="750"/>
      <c r="L45" s="750"/>
      <c r="M45" s="758"/>
      <c r="N45" s="759"/>
      <c r="O45" s="759"/>
      <c r="P45" s="760"/>
    </row>
    <row r="46" spans="2:16" s="14" customFormat="1" ht="9.9499999999999993" customHeight="1">
      <c r="B46" s="369"/>
      <c r="C46" s="395"/>
      <c r="D46" s="743"/>
      <c r="E46" s="726"/>
      <c r="F46" s="378"/>
      <c r="G46" s="407"/>
      <c r="H46" s="747"/>
      <c r="I46" s="750"/>
      <c r="J46" s="753"/>
      <c r="K46" s="750"/>
      <c r="L46" s="750"/>
      <c r="M46" s="758"/>
      <c r="N46" s="759"/>
      <c r="O46" s="759"/>
      <c r="P46" s="760"/>
    </row>
    <row r="47" spans="2:16" s="14" customFormat="1" ht="9.9499999999999993" customHeight="1">
      <c r="B47" s="369"/>
      <c r="C47" s="395"/>
      <c r="D47" s="743"/>
      <c r="E47" s="726"/>
      <c r="F47" s="378"/>
      <c r="G47" s="407"/>
      <c r="H47" s="747"/>
      <c r="I47" s="750"/>
      <c r="J47" s="753"/>
      <c r="K47" s="750"/>
      <c r="L47" s="750"/>
      <c r="M47" s="758"/>
      <c r="N47" s="759"/>
      <c r="O47" s="759"/>
      <c r="P47" s="760"/>
    </row>
    <row r="48" spans="2:16" s="14" customFormat="1" ht="9.9499999999999993" customHeight="1">
      <c r="B48" s="369"/>
      <c r="C48" s="744"/>
      <c r="D48" s="745"/>
      <c r="E48" s="726"/>
      <c r="F48" s="378"/>
      <c r="G48" s="407"/>
      <c r="H48" s="747"/>
      <c r="I48" s="750"/>
      <c r="J48" s="753"/>
      <c r="K48" s="750"/>
      <c r="L48" s="750"/>
      <c r="M48" s="758"/>
      <c r="N48" s="759"/>
      <c r="O48" s="759"/>
      <c r="P48" s="760"/>
    </row>
    <row r="49" spans="1:16" s="14" customFormat="1" ht="9.9499999999999993" customHeight="1" thickBot="1">
      <c r="B49" s="369"/>
      <c r="C49" s="395"/>
      <c r="D49" s="743"/>
      <c r="E49" s="727"/>
      <c r="F49" s="379"/>
      <c r="G49" s="408"/>
      <c r="H49" s="748"/>
      <c r="I49" s="751"/>
      <c r="J49" s="754"/>
      <c r="K49" s="751"/>
      <c r="L49" s="751"/>
      <c r="M49" s="761"/>
      <c r="N49" s="762"/>
      <c r="O49" s="762"/>
      <c r="P49" s="763"/>
    </row>
    <row r="50" spans="1:16" ht="15.95" customHeight="1">
      <c r="B50" s="369"/>
      <c r="C50" s="398" t="s">
        <v>71</v>
      </c>
      <c r="D50" s="764">
        <f>SUM(D40:D49)</f>
        <v>0</v>
      </c>
      <c r="E50" s="766">
        <f>IF(D50=0,0,IF(D50&gt;100000,100000,IF(D50&lt;=30000,"3万円以下は対象外です",D50)))</f>
        <v>0</v>
      </c>
      <c r="F50" s="728">
        <v>-30000</v>
      </c>
      <c r="G50" s="769"/>
      <c r="H50" s="771">
        <f>(E50+F50)*G50</f>
        <v>0</v>
      </c>
      <c r="I50" s="104">
        <v>0</v>
      </c>
      <c r="J50" s="731">
        <v>0</v>
      </c>
      <c r="K50" s="732"/>
      <c r="L50" s="733"/>
      <c r="M50" s="734">
        <f>H50+I51+J51</f>
        <v>0</v>
      </c>
      <c r="N50" s="735"/>
      <c r="O50" s="735"/>
      <c r="P50" s="736"/>
    </row>
    <row r="51" spans="1:16" ht="15.95" customHeight="1" thickBot="1">
      <c r="B51" s="369"/>
      <c r="C51" s="399"/>
      <c r="D51" s="765"/>
      <c r="E51" s="767"/>
      <c r="F51" s="768"/>
      <c r="G51" s="770"/>
      <c r="H51" s="772"/>
      <c r="I51" s="105">
        <f>I50*I15</f>
        <v>0</v>
      </c>
      <c r="J51" s="776">
        <f>J50*J15</f>
        <v>0</v>
      </c>
      <c r="K51" s="777"/>
      <c r="L51" s="778"/>
      <c r="M51" s="773"/>
      <c r="N51" s="774"/>
      <c r="O51" s="774"/>
      <c r="P51" s="775"/>
    </row>
    <row r="52" spans="1:16" ht="15.95" customHeight="1" thickTop="1">
      <c r="C52" s="52"/>
      <c r="D52" s="53"/>
      <c r="E52" s="53"/>
      <c r="F52" s="795" t="s">
        <v>45</v>
      </c>
      <c r="G52" s="797">
        <f>SUM(G16:G51)</f>
        <v>0</v>
      </c>
      <c r="H52" s="799">
        <f>H26+H38+H50</f>
        <v>0</v>
      </c>
      <c r="I52" s="102">
        <f>I26+I38+I50</f>
        <v>0</v>
      </c>
      <c r="J52" s="801">
        <f>J26+J38+J50</f>
        <v>0</v>
      </c>
      <c r="K52" s="802"/>
      <c r="L52" s="803"/>
      <c r="M52" s="804">
        <f>M26+M38+M50</f>
        <v>0</v>
      </c>
      <c r="N52" s="805"/>
      <c r="O52" s="805"/>
      <c r="P52" s="806"/>
    </row>
    <row r="53" spans="1:16" ht="15.95" customHeight="1" thickBot="1">
      <c r="C53" s="52"/>
      <c r="D53" s="53"/>
      <c r="E53" s="53"/>
      <c r="F53" s="796"/>
      <c r="G53" s="798"/>
      <c r="H53" s="800"/>
      <c r="I53" s="103">
        <f>I52*30000</f>
        <v>0</v>
      </c>
      <c r="J53" s="810">
        <f>J52*15000</f>
        <v>0</v>
      </c>
      <c r="K53" s="811"/>
      <c r="L53" s="812"/>
      <c r="M53" s="807"/>
      <c r="N53" s="808"/>
      <c r="O53" s="808"/>
      <c r="P53" s="809"/>
    </row>
    <row r="54" spans="1:16" ht="15.95" customHeight="1" thickTop="1">
      <c r="C54" s="52"/>
      <c r="D54" s="53"/>
      <c r="E54" s="53"/>
      <c r="F54" s="779" t="s">
        <v>78</v>
      </c>
      <c r="G54" s="780"/>
      <c r="H54" s="783">
        <f>ROUNDDOWN(H52,-3)</f>
        <v>0</v>
      </c>
      <c r="I54" s="785">
        <f>I53+J53</f>
        <v>0</v>
      </c>
      <c r="J54" s="786"/>
      <c r="K54" s="786"/>
      <c r="L54" s="787"/>
      <c r="M54" s="791">
        <f>H54+I54</f>
        <v>0</v>
      </c>
      <c r="N54" s="791"/>
      <c r="O54" s="791"/>
      <c r="P54" s="792"/>
    </row>
    <row r="55" spans="1:16" ht="15.95" customHeight="1" thickBot="1">
      <c r="C55" s="52"/>
      <c r="D55" s="53"/>
      <c r="E55" s="53"/>
      <c r="F55" s="781"/>
      <c r="G55" s="782"/>
      <c r="H55" s="784"/>
      <c r="I55" s="788"/>
      <c r="J55" s="789"/>
      <c r="K55" s="789"/>
      <c r="L55" s="790"/>
      <c r="M55" s="793"/>
      <c r="N55" s="793"/>
      <c r="O55" s="793"/>
      <c r="P55" s="794"/>
    </row>
    <row r="56" spans="1:16" ht="15" customHeight="1" thickTop="1">
      <c r="C56" s="52"/>
      <c r="D56" s="53"/>
      <c r="E56" s="53"/>
      <c r="F56" s="53"/>
      <c r="G56" s="53"/>
      <c r="H56"/>
      <c r="I56" s="15"/>
      <c r="J56" s="54"/>
      <c r="K56" s="54"/>
      <c r="L56" s="54"/>
      <c r="M56" s="54"/>
      <c r="N56" s="54"/>
      <c r="O56" s="54"/>
      <c r="P56" s="55"/>
    </row>
    <row r="57" spans="1:16" ht="24.95" customHeight="1">
      <c r="A57" s="77" t="s">
        <v>39</v>
      </c>
      <c r="B57" s="77"/>
      <c r="C57" s="59"/>
      <c r="D57" s="59"/>
      <c r="E57" s="59"/>
      <c r="F57" s="59"/>
      <c r="G57" s="59"/>
      <c r="H57" s="59"/>
      <c r="I57" s="9"/>
    </row>
    <row r="58" spans="1:16" ht="30" customHeight="1" thickBot="1">
      <c r="A58" s="592" t="s">
        <v>36</v>
      </c>
      <c r="B58" s="592"/>
      <c r="C58" s="592"/>
      <c r="D58" s="592"/>
      <c r="E58" s="592"/>
      <c r="F58" s="592"/>
      <c r="G58" s="592"/>
      <c r="H58" s="592"/>
      <c r="I58" s="592"/>
      <c r="J58" s="592"/>
      <c r="K58" s="592"/>
      <c r="L58" s="592"/>
      <c r="M58" s="592"/>
      <c r="N58" s="592"/>
      <c r="O58" s="592"/>
      <c r="P58" s="592"/>
    </row>
    <row r="59" spans="1:16" ht="15" customHeight="1" thickBot="1">
      <c r="A59" s="41"/>
      <c r="C59" s="8" t="s">
        <v>72</v>
      </c>
    </row>
    <row r="60" spans="1:16" ht="15" customHeight="1">
      <c r="A60" s="101"/>
      <c r="C60" s="8" t="s">
        <v>73</v>
      </c>
    </row>
    <row r="61" spans="1:16" ht="9.9499999999999993" customHeight="1" thickBot="1"/>
    <row r="62" spans="1:16" ht="15" customHeight="1" thickBot="1">
      <c r="A62" s="41"/>
      <c r="C62" s="8" t="s">
        <v>46</v>
      </c>
    </row>
    <row r="63" spans="1:16" ht="9.9499999999999993" customHeight="1" thickBot="1"/>
    <row r="64" spans="1:16" ht="15" customHeight="1" thickBot="1">
      <c r="A64" s="41"/>
      <c r="B64" s="79"/>
      <c r="C64" s="8" t="s">
        <v>51</v>
      </c>
    </row>
    <row r="65" spans="1:3" ht="15" customHeight="1">
      <c r="B65" s="79"/>
      <c r="C65" s="8" t="s">
        <v>37</v>
      </c>
    </row>
    <row r="66" spans="1:3" ht="9.9499999999999993" customHeight="1" thickBot="1"/>
    <row r="67" spans="1:3" ht="15" customHeight="1" thickBot="1">
      <c r="A67" s="41"/>
      <c r="C67" s="8" t="s">
        <v>38</v>
      </c>
    </row>
    <row r="68" spans="1:3" ht="15" customHeight="1">
      <c r="C68" s="8" t="s">
        <v>142</v>
      </c>
    </row>
    <row r="69" spans="1:3" ht="15" customHeight="1">
      <c r="C69" s="8" t="s">
        <v>139</v>
      </c>
    </row>
    <row r="70" spans="1:3" ht="9.9499999999999993" customHeight="1" thickBot="1"/>
    <row r="71" spans="1:3" ht="15" customHeight="1" thickBot="1">
      <c r="A71" s="41"/>
      <c r="C71" s="8" t="s">
        <v>114</v>
      </c>
    </row>
    <row r="72" spans="1:3" ht="15" customHeight="1">
      <c r="C72" s="8" t="s">
        <v>112</v>
      </c>
    </row>
    <row r="73" spans="1:3" ht="15" customHeight="1">
      <c r="C73" s="8" t="s">
        <v>109</v>
      </c>
    </row>
    <row r="74" spans="1:3" ht="9.9499999999999993" customHeight="1" thickBot="1"/>
    <row r="75" spans="1:3" ht="15" customHeight="1" thickBot="1">
      <c r="A75" s="41"/>
      <c r="C75" s="8" t="s">
        <v>115</v>
      </c>
    </row>
    <row r="76" spans="1:3" ht="15" customHeight="1">
      <c r="C76" s="8" t="s">
        <v>110</v>
      </c>
    </row>
    <row r="77" spans="1:3" ht="9.9499999999999993" customHeight="1" thickBot="1"/>
    <row r="78" spans="1:3" ht="15" customHeight="1" thickBot="1">
      <c r="A78" s="41"/>
      <c r="C78" s="8" t="s">
        <v>43</v>
      </c>
    </row>
    <row r="79" spans="1:3" ht="15" customHeight="1">
      <c r="C79" s="8" t="s">
        <v>42</v>
      </c>
    </row>
    <row r="80" spans="1:3" ht="9" customHeight="1"/>
  </sheetData>
  <mergeCells count="113">
    <mergeCell ref="F54:G55"/>
    <mergeCell ref="H54:H55"/>
    <mergeCell ref="I54:L55"/>
    <mergeCell ref="M54:P55"/>
    <mergeCell ref="A58:P58"/>
    <mergeCell ref="F52:F53"/>
    <mergeCell ref="G52:G53"/>
    <mergeCell ref="H52:H53"/>
    <mergeCell ref="J52:L52"/>
    <mergeCell ref="M52:P53"/>
    <mergeCell ref="J53:L53"/>
    <mergeCell ref="E50:E51"/>
    <mergeCell ref="F50:F51"/>
    <mergeCell ref="G50:G51"/>
    <mergeCell ref="H50:H51"/>
    <mergeCell ref="J50:L50"/>
    <mergeCell ref="M50:P51"/>
    <mergeCell ref="J51:L51"/>
    <mergeCell ref="H40:H49"/>
    <mergeCell ref="I40:I49"/>
    <mergeCell ref="J40:L49"/>
    <mergeCell ref="M40:P49"/>
    <mergeCell ref="E40:E49"/>
    <mergeCell ref="F40:F49"/>
    <mergeCell ref="G40:G49"/>
    <mergeCell ref="C42:C43"/>
    <mergeCell ref="D42:D43"/>
    <mergeCell ref="C44:C45"/>
    <mergeCell ref="D44:D45"/>
    <mergeCell ref="C46:C47"/>
    <mergeCell ref="D46:D47"/>
    <mergeCell ref="B40:B51"/>
    <mergeCell ref="C40:C41"/>
    <mergeCell ref="D40:D41"/>
    <mergeCell ref="C48:C49"/>
    <mergeCell ref="D48:D49"/>
    <mergeCell ref="C50:C51"/>
    <mergeCell ref="D50:D51"/>
    <mergeCell ref="E38:E39"/>
    <mergeCell ref="F38:F39"/>
    <mergeCell ref="G38:G39"/>
    <mergeCell ref="H38:H39"/>
    <mergeCell ref="J38:L38"/>
    <mergeCell ref="M38:P39"/>
    <mergeCell ref="J39:L39"/>
    <mergeCell ref="H28:H37"/>
    <mergeCell ref="I28:I37"/>
    <mergeCell ref="J28:L37"/>
    <mergeCell ref="M28:P37"/>
    <mergeCell ref="E28:E37"/>
    <mergeCell ref="F28:F37"/>
    <mergeCell ref="G28:G37"/>
    <mergeCell ref="C30:C31"/>
    <mergeCell ref="D30:D31"/>
    <mergeCell ref="C32:C33"/>
    <mergeCell ref="D32:D33"/>
    <mergeCell ref="C34:C35"/>
    <mergeCell ref="D34:D35"/>
    <mergeCell ref="B28:B39"/>
    <mergeCell ref="C28:C29"/>
    <mergeCell ref="D28:D29"/>
    <mergeCell ref="C36:C37"/>
    <mergeCell ref="D36:D37"/>
    <mergeCell ref="C38:C39"/>
    <mergeCell ref="D38:D39"/>
    <mergeCell ref="M26:P27"/>
    <mergeCell ref="J27:L27"/>
    <mergeCell ref="D22:D23"/>
    <mergeCell ref="C24:C25"/>
    <mergeCell ref="D24:D25"/>
    <mergeCell ref="C26:C27"/>
    <mergeCell ref="D26:D27"/>
    <mergeCell ref="E26:E27"/>
    <mergeCell ref="G16:G25"/>
    <mergeCell ref="H16:H25"/>
    <mergeCell ref="I16:I25"/>
    <mergeCell ref="J16:L25"/>
    <mergeCell ref="M16:P25"/>
    <mergeCell ref="C18:C19"/>
    <mergeCell ref="D18:D19"/>
    <mergeCell ref="C20:C21"/>
    <mergeCell ref="D20:D21"/>
    <mergeCell ref="C22:C23"/>
    <mergeCell ref="B16:B27"/>
    <mergeCell ref="C16:C17"/>
    <mergeCell ref="D16:D17"/>
    <mergeCell ref="E16:E25"/>
    <mergeCell ref="F16:F25"/>
    <mergeCell ref="F26:F27"/>
    <mergeCell ref="G26:G27"/>
    <mergeCell ref="H26:H27"/>
    <mergeCell ref="J26:L26"/>
    <mergeCell ref="B13:B15"/>
    <mergeCell ref="C13:C15"/>
    <mergeCell ref="D13:D15"/>
    <mergeCell ref="E13:H13"/>
    <mergeCell ref="I13:L13"/>
    <mergeCell ref="M13:P15"/>
    <mergeCell ref="E14:E15"/>
    <mergeCell ref="F14:F15"/>
    <mergeCell ref="G14:G15"/>
    <mergeCell ref="H14:H15"/>
    <mergeCell ref="J14:L14"/>
    <mergeCell ref="J15:L15"/>
    <mergeCell ref="A3:F4"/>
    <mergeCell ref="I3:I4"/>
    <mergeCell ref="J3:P4"/>
    <mergeCell ref="A6:D7"/>
    <mergeCell ref="A8:P8"/>
    <mergeCell ref="B9:C9"/>
    <mergeCell ref="B10:C10"/>
    <mergeCell ref="M10:P11"/>
    <mergeCell ref="E12:P12"/>
  </mergeCells>
  <phoneticPr fontId="3"/>
  <dataValidations count="6">
    <dataValidation type="decimal" operator="equal" allowBlank="1" showInputMessage="1" showErrorMessage="1" errorTitle="入力ミス" error="都立高校では、一定の保護者負担額（30,000円）が設定されており、本助成金においても、同額を控除します。" sqref="F16 F28 F40" xr:uid="{7E19B841-4D51-4C9E-A7B0-B0200877D2EF}">
      <formula1>-30000</formula1>
    </dataValidation>
    <dataValidation type="decimal" operator="greaterThan" allowBlank="1" showInputMessage="1" showErrorMessage="1" errorTitle="入力ミス" error="購入額(税込み)が１台30,000円未満の場合は、助成対象外となります。" sqref="D50:F50 D26:F26 E40 D38:F38 E16 E28" xr:uid="{6DC02894-47C6-4A3A-876C-7FCE590813DF}">
      <formula1>29999.9999999999</formula1>
    </dataValidation>
    <dataValidation allowBlank="1" showInputMessage="1" sqref="G28 G40 G16" xr:uid="{24ED56BD-1FC5-44FF-B11A-641B5DC89E45}"/>
    <dataValidation type="decimal" operator="greaterThan" allowBlank="1" showInputMessage="1" errorTitle="入力ミス" error="購入額(税込み)が１台30,000円未満の場合は、助成対象外となります。" sqref="D18:D25 D30:D37 D42:D49" xr:uid="{204FD8DB-2604-4C29-872C-109E92815D9D}">
      <formula1>29999.9999999999</formula1>
    </dataValidation>
    <dataValidation type="whole" operator="equal" allowBlank="1" showInputMessage="1" sqref="G26:G27 G38:G39 G50:G51" xr:uid="{7DB0026F-7794-4FE4-8069-5F45D6CEB881}">
      <formula1>G16</formula1>
    </dataValidation>
    <dataValidation type="whole" operator="lessThanOrEqual" allowBlank="1" showInputMessage="1" showErrorMessage="1" sqref="I16 I28 I40" xr:uid="{4D4AB3D2-B104-4F45-8D64-D37A06926D76}">
      <formula1>G16</formula1>
    </dataValidation>
  </dataValidations>
  <pageMargins left="0.19685039370078741" right="0.19685039370078741" top="0.31496062992125984" bottom="0" header="0.11811023622047245" footer="0.19685039370078741"/>
  <pageSetup paperSize="9" scale="80" firstPageNumber="15" orientation="portrait" useFirstPageNumber="1" r:id="rId1"/>
  <headerFooter scaleWithDoc="0"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99C0C-4CE5-4A23-8EB7-1B9A74B4195D}">
  <sheetPr>
    <tabColor theme="6" tint="0.39997558519241921"/>
  </sheetPr>
  <dimension ref="A1:P80"/>
  <sheetViews>
    <sheetView view="pageBreakPreview" zoomScale="90" zoomScaleNormal="100" zoomScaleSheetLayoutView="90" workbookViewId="0">
      <selection activeCell="C1" sqref="C1"/>
    </sheetView>
  </sheetViews>
  <sheetFormatPr defaultColWidth="8.7265625" defaultRowHeight="13.5"/>
  <cols>
    <col min="1" max="1" width="1.90625" style="8" customWidth="1"/>
    <col min="2" max="2" width="2.6328125" style="8" customWidth="1"/>
    <col min="3" max="3" width="11.6328125" style="8" customWidth="1"/>
    <col min="4" max="6" width="8.1796875" style="8" customWidth="1"/>
    <col min="7" max="7" width="4.6328125" style="8" customWidth="1"/>
    <col min="8" max="9" width="9.6328125" style="8" customWidth="1"/>
    <col min="10" max="16" width="3" style="8" customWidth="1"/>
    <col min="17" max="16384" width="8.7265625" style="8"/>
  </cols>
  <sheetData>
    <row r="1" spans="1:16" s="1" customFormat="1" ht="18" customHeight="1"/>
    <row r="2" spans="1:16" ht="12" customHeight="1" thickBot="1">
      <c r="A2" s="1"/>
      <c r="B2" s="1"/>
    </row>
    <row r="3" spans="1:16" ht="13.5" customHeight="1">
      <c r="A3" s="684" t="s">
        <v>158</v>
      </c>
      <c r="B3" s="685"/>
      <c r="C3" s="685"/>
      <c r="D3" s="685"/>
      <c r="E3" s="685"/>
      <c r="F3" s="686"/>
      <c r="G3"/>
      <c r="H3"/>
      <c r="I3" s="340" t="s">
        <v>25</v>
      </c>
      <c r="J3" s="586"/>
      <c r="K3" s="587"/>
      <c r="L3" s="587"/>
      <c r="M3" s="587"/>
      <c r="N3" s="587"/>
      <c r="O3" s="587"/>
      <c r="P3" s="588"/>
    </row>
    <row r="4" spans="1:16" ht="14.25" customHeight="1" thickBot="1">
      <c r="A4" s="687"/>
      <c r="B4" s="688"/>
      <c r="C4" s="688"/>
      <c r="D4" s="688"/>
      <c r="E4" s="688"/>
      <c r="F4" s="689"/>
      <c r="G4"/>
      <c r="H4"/>
      <c r="I4" s="341"/>
      <c r="J4" s="589"/>
      <c r="K4" s="590"/>
      <c r="L4" s="590"/>
      <c r="M4" s="590"/>
      <c r="N4" s="590"/>
      <c r="O4" s="590"/>
      <c r="P4" s="591"/>
    </row>
    <row r="5" spans="1:16" ht="24" customHeight="1">
      <c r="C5" s="10"/>
      <c r="D5" s="10"/>
      <c r="E5" s="9"/>
      <c r="F5" s="9"/>
      <c r="G5" s="9"/>
      <c r="H5" s="9"/>
      <c r="I5" s="144" t="s">
        <v>135</v>
      </c>
      <c r="J5" s="145"/>
      <c r="K5" s="146"/>
      <c r="L5" s="146"/>
      <c r="M5" s="146"/>
      <c r="N5" s="146"/>
      <c r="O5" s="146"/>
      <c r="P5" s="161"/>
    </row>
    <row r="6" spans="1:16" ht="15" customHeight="1">
      <c r="A6" s="690" t="s">
        <v>35</v>
      </c>
      <c r="B6" s="690"/>
      <c r="C6" s="690"/>
      <c r="D6" s="690"/>
      <c r="E6" s="59"/>
      <c r="F6"/>
      <c r="G6"/>
      <c r="H6"/>
      <c r="I6"/>
    </row>
    <row r="7" spans="1:16" ht="15" customHeight="1">
      <c r="A7" s="690"/>
      <c r="B7" s="690"/>
      <c r="C7" s="690"/>
      <c r="D7" s="690"/>
      <c r="E7" s="59"/>
      <c r="F7"/>
      <c r="G7"/>
      <c r="H7"/>
      <c r="I7"/>
    </row>
    <row r="8" spans="1:16" ht="39.950000000000003" customHeight="1">
      <c r="A8" s="592" t="s">
        <v>62</v>
      </c>
      <c r="B8" s="592"/>
      <c r="C8" s="592"/>
      <c r="D8" s="592"/>
      <c r="E8" s="592"/>
      <c r="F8" s="592"/>
      <c r="G8" s="592"/>
      <c r="H8" s="592"/>
      <c r="I8" s="592"/>
      <c r="J8" s="592"/>
      <c r="K8" s="592"/>
      <c r="L8" s="592"/>
      <c r="M8" s="592"/>
      <c r="N8" s="592"/>
      <c r="O8" s="592"/>
      <c r="P8" s="592"/>
    </row>
    <row r="9" spans="1:16" ht="18" customHeight="1">
      <c r="A9" s="155"/>
      <c r="B9" s="347" t="s">
        <v>153</v>
      </c>
      <c r="C9" s="348"/>
      <c r="D9" s="157"/>
      <c r="E9" s="155"/>
      <c r="F9" s="155"/>
      <c r="G9" s="155"/>
      <c r="H9" s="155"/>
      <c r="I9" s="155"/>
      <c r="J9" s="155"/>
      <c r="K9" s="155"/>
      <c r="L9" s="155"/>
      <c r="M9" s="155"/>
      <c r="N9" s="155"/>
      <c r="O9" s="155"/>
      <c r="P9" s="155"/>
    </row>
    <row r="10" spans="1:16" ht="18" customHeight="1">
      <c r="A10" s="59"/>
      <c r="B10" s="347" t="s">
        <v>151</v>
      </c>
      <c r="C10" s="348"/>
      <c r="D10" s="157"/>
      <c r="E10" s="50"/>
      <c r="F10" s="50"/>
      <c r="G10" s="50"/>
      <c r="H10" s="50"/>
      <c r="I10" s="50"/>
      <c r="J10" s="50"/>
      <c r="K10" s="50"/>
      <c r="L10" s="50"/>
      <c r="M10" s="691" t="s">
        <v>14</v>
      </c>
      <c r="N10" s="691"/>
      <c r="O10" s="691"/>
      <c r="P10" s="691"/>
    </row>
    <row r="11" spans="1:16" ht="5.0999999999999996" customHeight="1">
      <c r="A11" s="59"/>
      <c r="B11" s="158"/>
      <c r="C11" s="158"/>
      <c r="D11" s="159"/>
      <c r="E11" s="50"/>
      <c r="F11" s="50"/>
      <c r="G11" s="50"/>
      <c r="H11" s="50"/>
      <c r="I11" s="50"/>
      <c r="J11" s="50"/>
      <c r="K11" s="50"/>
      <c r="L11" s="50"/>
      <c r="M11" s="692"/>
      <c r="N11" s="692"/>
      <c r="O11" s="692"/>
      <c r="P11" s="692"/>
    </row>
    <row r="12" spans="1:16" ht="20.100000000000001" customHeight="1">
      <c r="A12" s="59"/>
      <c r="B12" s="59"/>
      <c r="C12" s="15"/>
      <c r="D12" s="15"/>
      <c r="E12" s="693" t="s">
        <v>150</v>
      </c>
      <c r="F12" s="694"/>
      <c r="G12" s="694"/>
      <c r="H12" s="694"/>
      <c r="I12" s="694"/>
      <c r="J12" s="694"/>
      <c r="K12" s="694"/>
      <c r="L12" s="694"/>
      <c r="M12" s="694"/>
      <c r="N12" s="694"/>
      <c r="O12" s="694"/>
      <c r="P12" s="695"/>
    </row>
    <row r="13" spans="1:16" s="12" customFormat="1" ht="20.100000000000001" customHeight="1">
      <c r="B13" s="509" t="s">
        <v>53</v>
      </c>
      <c r="C13" s="697" t="s">
        <v>44</v>
      </c>
      <c r="D13" s="601" t="s">
        <v>74</v>
      </c>
      <c r="E13" s="700" t="s">
        <v>59</v>
      </c>
      <c r="F13" s="701"/>
      <c r="G13" s="701"/>
      <c r="H13" s="702"/>
      <c r="I13" s="703" t="s">
        <v>66</v>
      </c>
      <c r="J13" s="704"/>
      <c r="K13" s="704"/>
      <c r="L13" s="705"/>
      <c r="M13" s="706" t="s">
        <v>81</v>
      </c>
      <c r="N13" s="707"/>
      <c r="O13" s="707"/>
      <c r="P13" s="708"/>
    </row>
    <row r="14" spans="1:16" s="12" customFormat="1" ht="30" customHeight="1">
      <c r="B14" s="510"/>
      <c r="C14" s="698"/>
      <c r="D14" s="602"/>
      <c r="E14" s="386" t="s">
        <v>75</v>
      </c>
      <c r="F14" s="391" t="s">
        <v>152</v>
      </c>
      <c r="G14" s="492" t="s">
        <v>76</v>
      </c>
      <c r="H14" s="717" t="s">
        <v>79</v>
      </c>
      <c r="I14" s="153" t="s">
        <v>80</v>
      </c>
      <c r="J14" s="619" t="s">
        <v>77</v>
      </c>
      <c r="K14" s="620"/>
      <c r="L14" s="719"/>
      <c r="M14" s="709"/>
      <c r="N14" s="710"/>
      <c r="O14" s="710"/>
      <c r="P14" s="711"/>
    </row>
    <row r="15" spans="1:16" s="12" customFormat="1" ht="24.95" customHeight="1" thickBot="1">
      <c r="B15" s="696"/>
      <c r="C15" s="699"/>
      <c r="D15" s="603"/>
      <c r="E15" s="388"/>
      <c r="F15" s="715"/>
      <c r="G15" s="716"/>
      <c r="H15" s="718"/>
      <c r="I15" s="165">
        <v>30000</v>
      </c>
      <c r="J15" s="720">
        <v>15000</v>
      </c>
      <c r="K15" s="721"/>
      <c r="L15" s="722"/>
      <c r="M15" s="712"/>
      <c r="N15" s="713"/>
      <c r="O15" s="713"/>
      <c r="P15" s="714"/>
    </row>
    <row r="16" spans="1:16" s="14" customFormat="1" ht="9.9499999999999993" customHeight="1">
      <c r="B16" s="369" t="s">
        <v>54</v>
      </c>
      <c r="C16" s="370"/>
      <c r="D16" s="723"/>
      <c r="E16" s="725"/>
      <c r="F16" s="377"/>
      <c r="G16" s="406"/>
      <c r="H16" s="746"/>
      <c r="I16" s="749"/>
      <c r="J16" s="752"/>
      <c r="K16" s="749"/>
      <c r="L16" s="749"/>
      <c r="M16" s="755"/>
      <c r="N16" s="756"/>
      <c r="O16" s="756"/>
      <c r="P16" s="757"/>
    </row>
    <row r="17" spans="2:16" s="14" customFormat="1" ht="9.9499999999999993" customHeight="1">
      <c r="B17" s="369"/>
      <c r="C17" s="371"/>
      <c r="D17" s="724"/>
      <c r="E17" s="726"/>
      <c r="F17" s="378"/>
      <c r="G17" s="407"/>
      <c r="H17" s="747"/>
      <c r="I17" s="750"/>
      <c r="J17" s="753"/>
      <c r="K17" s="750"/>
      <c r="L17" s="750"/>
      <c r="M17" s="758"/>
      <c r="N17" s="759"/>
      <c r="O17" s="759"/>
      <c r="P17" s="760"/>
    </row>
    <row r="18" spans="2:16" s="14" customFormat="1" ht="9.9499999999999993" customHeight="1">
      <c r="B18" s="369"/>
      <c r="C18" s="395"/>
      <c r="D18" s="743"/>
      <c r="E18" s="726"/>
      <c r="F18" s="378"/>
      <c r="G18" s="407"/>
      <c r="H18" s="747"/>
      <c r="I18" s="750"/>
      <c r="J18" s="753"/>
      <c r="K18" s="750"/>
      <c r="L18" s="750"/>
      <c r="M18" s="758"/>
      <c r="N18" s="759"/>
      <c r="O18" s="759"/>
      <c r="P18" s="760"/>
    </row>
    <row r="19" spans="2:16" s="14" customFormat="1" ht="9.9499999999999993" customHeight="1">
      <c r="B19" s="369"/>
      <c r="C19" s="395"/>
      <c r="D19" s="743"/>
      <c r="E19" s="726"/>
      <c r="F19" s="378"/>
      <c r="G19" s="407"/>
      <c r="H19" s="747"/>
      <c r="I19" s="750"/>
      <c r="J19" s="753"/>
      <c r="K19" s="750"/>
      <c r="L19" s="750"/>
      <c r="M19" s="758"/>
      <c r="N19" s="759"/>
      <c r="O19" s="759"/>
      <c r="P19" s="760"/>
    </row>
    <row r="20" spans="2:16" s="14" customFormat="1" ht="9.9499999999999993" customHeight="1">
      <c r="B20" s="369"/>
      <c r="C20" s="395"/>
      <c r="D20" s="743"/>
      <c r="E20" s="726"/>
      <c r="F20" s="378"/>
      <c r="G20" s="407"/>
      <c r="H20" s="747"/>
      <c r="I20" s="750"/>
      <c r="J20" s="753"/>
      <c r="K20" s="750"/>
      <c r="L20" s="750"/>
      <c r="M20" s="758"/>
      <c r="N20" s="759"/>
      <c r="O20" s="759"/>
      <c r="P20" s="760"/>
    </row>
    <row r="21" spans="2:16" s="14" customFormat="1" ht="9.9499999999999993" customHeight="1">
      <c r="B21" s="369"/>
      <c r="C21" s="395"/>
      <c r="D21" s="743"/>
      <c r="E21" s="726"/>
      <c r="F21" s="378"/>
      <c r="G21" s="407"/>
      <c r="H21" s="747"/>
      <c r="I21" s="750"/>
      <c r="J21" s="753"/>
      <c r="K21" s="750"/>
      <c r="L21" s="750"/>
      <c r="M21" s="758"/>
      <c r="N21" s="759"/>
      <c r="O21" s="759"/>
      <c r="P21" s="760"/>
    </row>
    <row r="22" spans="2:16" s="14" customFormat="1" ht="9.9499999999999993" customHeight="1">
      <c r="B22" s="369"/>
      <c r="C22" s="395"/>
      <c r="D22" s="743"/>
      <c r="E22" s="726"/>
      <c r="F22" s="378"/>
      <c r="G22" s="407"/>
      <c r="H22" s="747"/>
      <c r="I22" s="750"/>
      <c r="J22" s="753"/>
      <c r="K22" s="750"/>
      <c r="L22" s="750"/>
      <c r="M22" s="758"/>
      <c r="N22" s="759"/>
      <c r="O22" s="759"/>
      <c r="P22" s="760"/>
    </row>
    <row r="23" spans="2:16" s="14" customFormat="1" ht="9.9499999999999993" customHeight="1">
      <c r="B23" s="369"/>
      <c r="C23" s="395"/>
      <c r="D23" s="743"/>
      <c r="E23" s="726"/>
      <c r="F23" s="378"/>
      <c r="G23" s="407"/>
      <c r="H23" s="747"/>
      <c r="I23" s="750"/>
      <c r="J23" s="753"/>
      <c r="K23" s="750"/>
      <c r="L23" s="750"/>
      <c r="M23" s="758"/>
      <c r="N23" s="759"/>
      <c r="O23" s="759"/>
      <c r="P23" s="760"/>
    </row>
    <row r="24" spans="2:16" s="14" customFormat="1" ht="9.9499999999999993" customHeight="1">
      <c r="B24" s="369"/>
      <c r="C24" s="744"/>
      <c r="D24" s="745"/>
      <c r="E24" s="726"/>
      <c r="F24" s="378"/>
      <c r="G24" s="407"/>
      <c r="H24" s="747"/>
      <c r="I24" s="750"/>
      <c r="J24" s="753"/>
      <c r="K24" s="750"/>
      <c r="L24" s="750"/>
      <c r="M24" s="758"/>
      <c r="N24" s="759"/>
      <c r="O24" s="759"/>
      <c r="P24" s="760"/>
    </row>
    <row r="25" spans="2:16" s="14" customFormat="1" ht="9.9499999999999993" customHeight="1" thickBot="1">
      <c r="B25" s="369"/>
      <c r="C25" s="395"/>
      <c r="D25" s="743"/>
      <c r="E25" s="727"/>
      <c r="F25" s="379"/>
      <c r="G25" s="408"/>
      <c r="H25" s="748"/>
      <c r="I25" s="751"/>
      <c r="J25" s="754"/>
      <c r="K25" s="751"/>
      <c r="L25" s="751"/>
      <c r="M25" s="761"/>
      <c r="N25" s="762"/>
      <c r="O25" s="762"/>
      <c r="P25" s="763"/>
    </row>
    <row r="26" spans="2:16" ht="15.95" customHeight="1">
      <c r="B26" s="369"/>
      <c r="C26" s="398" t="s">
        <v>71</v>
      </c>
      <c r="D26" s="665">
        <f>SUM(D16:D25)</f>
        <v>0</v>
      </c>
      <c r="E26" s="400">
        <f>IF(D26=0,0,IF(D26&gt;100000,100000,IF(D26&lt;=30000,"3万円以下は対象外です",D26)))</f>
        <v>0</v>
      </c>
      <c r="F26" s="728">
        <v>-30000</v>
      </c>
      <c r="G26" s="417"/>
      <c r="H26" s="729">
        <f>(E26+F26)*G26</f>
        <v>0</v>
      </c>
      <c r="I26" s="104">
        <v>0</v>
      </c>
      <c r="J26" s="731">
        <v>0</v>
      </c>
      <c r="K26" s="732"/>
      <c r="L26" s="733"/>
      <c r="M26" s="734">
        <f>H26+I27+J27</f>
        <v>0</v>
      </c>
      <c r="N26" s="735"/>
      <c r="O26" s="735"/>
      <c r="P26" s="736"/>
    </row>
    <row r="27" spans="2:16" ht="15.95" customHeight="1" thickBot="1">
      <c r="B27" s="369"/>
      <c r="C27" s="399"/>
      <c r="D27" s="666"/>
      <c r="E27" s="401"/>
      <c r="F27" s="551"/>
      <c r="G27" s="418"/>
      <c r="H27" s="730"/>
      <c r="I27" s="105">
        <f>I26*I15</f>
        <v>0</v>
      </c>
      <c r="J27" s="740">
        <f>J26*J15</f>
        <v>0</v>
      </c>
      <c r="K27" s="741"/>
      <c r="L27" s="742"/>
      <c r="M27" s="737"/>
      <c r="N27" s="738"/>
      <c r="O27" s="738"/>
      <c r="P27" s="739"/>
    </row>
    <row r="28" spans="2:16" s="14" customFormat="1" ht="9.9499999999999993" customHeight="1">
      <c r="B28" s="369" t="s">
        <v>55</v>
      </c>
      <c r="C28" s="370"/>
      <c r="D28" s="723"/>
      <c r="E28" s="725"/>
      <c r="F28" s="377"/>
      <c r="G28" s="406"/>
      <c r="H28" s="746"/>
      <c r="I28" s="749"/>
      <c r="J28" s="752"/>
      <c r="K28" s="749"/>
      <c r="L28" s="749"/>
      <c r="M28" s="755"/>
      <c r="N28" s="756"/>
      <c r="O28" s="756"/>
      <c r="P28" s="757"/>
    </row>
    <row r="29" spans="2:16" s="14" customFormat="1" ht="9.9499999999999993" customHeight="1">
      <c r="B29" s="369"/>
      <c r="C29" s="371"/>
      <c r="D29" s="724"/>
      <c r="E29" s="726"/>
      <c r="F29" s="378"/>
      <c r="G29" s="407"/>
      <c r="H29" s="747"/>
      <c r="I29" s="750"/>
      <c r="J29" s="753"/>
      <c r="K29" s="750"/>
      <c r="L29" s="750"/>
      <c r="M29" s="758"/>
      <c r="N29" s="759"/>
      <c r="O29" s="759"/>
      <c r="P29" s="760"/>
    </row>
    <row r="30" spans="2:16" s="14" customFormat="1" ht="9.9499999999999993" customHeight="1">
      <c r="B30" s="369"/>
      <c r="C30" s="395"/>
      <c r="D30" s="743"/>
      <c r="E30" s="726"/>
      <c r="F30" s="378"/>
      <c r="G30" s="407"/>
      <c r="H30" s="747"/>
      <c r="I30" s="750"/>
      <c r="J30" s="753"/>
      <c r="K30" s="750"/>
      <c r="L30" s="750"/>
      <c r="M30" s="758"/>
      <c r="N30" s="759"/>
      <c r="O30" s="759"/>
      <c r="P30" s="760"/>
    </row>
    <row r="31" spans="2:16" s="14" customFormat="1" ht="9.9499999999999993" customHeight="1">
      <c r="B31" s="369"/>
      <c r="C31" s="395"/>
      <c r="D31" s="743"/>
      <c r="E31" s="726"/>
      <c r="F31" s="378"/>
      <c r="G31" s="407"/>
      <c r="H31" s="747"/>
      <c r="I31" s="750"/>
      <c r="J31" s="753"/>
      <c r="K31" s="750"/>
      <c r="L31" s="750"/>
      <c r="M31" s="758"/>
      <c r="N31" s="759"/>
      <c r="O31" s="759"/>
      <c r="P31" s="760"/>
    </row>
    <row r="32" spans="2:16" s="14" customFormat="1" ht="9.9499999999999993" customHeight="1">
      <c r="B32" s="369"/>
      <c r="C32" s="395"/>
      <c r="D32" s="743"/>
      <c r="E32" s="726"/>
      <c r="F32" s="378"/>
      <c r="G32" s="407"/>
      <c r="H32" s="747"/>
      <c r="I32" s="750"/>
      <c r="J32" s="753"/>
      <c r="K32" s="750"/>
      <c r="L32" s="750"/>
      <c r="M32" s="758"/>
      <c r="N32" s="759"/>
      <c r="O32" s="759"/>
      <c r="P32" s="760"/>
    </row>
    <row r="33" spans="2:16" s="14" customFormat="1" ht="9.9499999999999993" customHeight="1">
      <c r="B33" s="369"/>
      <c r="C33" s="395"/>
      <c r="D33" s="743"/>
      <c r="E33" s="726"/>
      <c r="F33" s="378"/>
      <c r="G33" s="407"/>
      <c r="H33" s="747"/>
      <c r="I33" s="750"/>
      <c r="J33" s="753"/>
      <c r="K33" s="750"/>
      <c r="L33" s="750"/>
      <c r="M33" s="758"/>
      <c r="N33" s="759"/>
      <c r="O33" s="759"/>
      <c r="P33" s="760"/>
    </row>
    <row r="34" spans="2:16" s="14" customFormat="1" ht="9.9499999999999993" customHeight="1">
      <c r="B34" s="369"/>
      <c r="C34" s="395"/>
      <c r="D34" s="743"/>
      <c r="E34" s="726"/>
      <c r="F34" s="378"/>
      <c r="G34" s="407"/>
      <c r="H34" s="747"/>
      <c r="I34" s="750"/>
      <c r="J34" s="753"/>
      <c r="K34" s="750"/>
      <c r="L34" s="750"/>
      <c r="M34" s="758"/>
      <c r="N34" s="759"/>
      <c r="O34" s="759"/>
      <c r="P34" s="760"/>
    </row>
    <row r="35" spans="2:16" s="14" customFormat="1" ht="9.9499999999999993" customHeight="1">
      <c r="B35" s="369"/>
      <c r="C35" s="395"/>
      <c r="D35" s="743"/>
      <c r="E35" s="726"/>
      <c r="F35" s="378"/>
      <c r="G35" s="407"/>
      <c r="H35" s="747"/>
      <c r="I35" s="750"/>
      <c r="J35" s="753"/>
      <c r="K35" s="750"/>
      <c r="L35" s="750"/>
      <c r="M35" s="758"/>
      <c r="N35" s="759"/>
      <c r="O35" s="759"/>
      <c r="P35" s="760"/>
    </row>
    <row r="36" spans="2:16" s="14" customFormat="1" ht="9.9499999999999993" customHeight="1">
      <c r="B36" s="369"/>
      <c r="C36" s="744"/>
      <c r="D36" s="745"/>
      <c r="E36" s="726"/>
      <c r="F36" s="378"/>
      <c r="G36" s="407"/>
      <c r="H36" s="747"/>
      <c r="I36" s="750"/>
      <c r="J36" s="753"/>
      <c r="K36" s="750"/>
      <c r="L36" s="750"/>
      <c r="M36" s="758"/>
      <c r="N36" s="759"/>
      <c r="O36" s="759"/>
      <c r="P36" s="760"/>
    </row>
    <row r="37" spans="2:16" s="14" customFormat="1" ht="9.9499999999999993" customHeight="1" thickBot="1">
      <c r="B37" s="369"/>
      <c r="C37" s="395"/>
      <c r="D37" s="743"/>
      <c r="E37" s="727"/>
      <c r="F37" s="379"/>
      <c r="G37" s="408"/>
      <c r="H37" s="748"/>
      <c r="I37" s="751"/>
      <c r="J37" s="754"/>
      <c r="K37" s="751"/>
      <c r="L37" s="751"/>
      <c r="M37" s="761"/>
      <c r="N37" s="762"/>
      <c r="O37" s="762"/>
      <c r="P37" s="763"/>
    </row>
    <row r="38" spans="2:16" ht="15.95" customHeight="1">
      <c r="B38" s="369"/>
      <c r="C38" s="398" t="s">
        <v>71</v>
      </c>
      <c r="D38" s="665">
        <f>SUM(D28:D37)</f>
        <v>0</v>
      </c>
      <c r="E38" s="400">
        <f>IF(D38=0,0,IF(D38&gt;100000,100000,IF(D38&lt;=30000,"3万円以下は対象外です",D38)))</f>
        <v>0</v>
      </c>
      <c r="F38" s="728">
        <v>-30000</v>
      </c>
      <c r="G38" s="417"/>
      <c r="H38" s="729">
        <f>(E38+F38)*G38</f>
        <v>0</v>
      </c>
      <c r="I38" s="104">
        <v>0</v>
      </c>
      <c r="J38" s="731">
        <v>0</v>
      </c>
      <c r="K38" s="732"/>
      <c r="L38" s="733"/>
      <c r="M38" s="734">
        <f>H38+I39+J39</f>
        <v>0</v>
      </c>
      <c r="N38" s="735"/>
      <c r="O38" s="735"/>
      <c r="P38" s="736"/>
    </row>
    <row r="39" spans="2:16" ht="15.95" customHeight="1" thickBot="1">
      <c r="B39" s="369"/>
      <c r="C39" s="399"/>
      <c r="D39" s="666"/>
      <c r="E39" s="401"/>
      <c r="F39" s="551"/>
      <c r="G39" s="418"/>
      <c r="H39" s="730"/>
      <c r="I39" s="105">
        <f>I38*I15</f>
        <v>0</v>
      </c>
      <c r="J39" s="740">
        <f>J38*J15</f>
        <v>0</v>
      </c>
      <c r="K39" s="741"/>
      <c r="L39" s="742"/>
      <c r="M39" s="737"/>
      <c r="N39" s="738"/>
      <c r="O39" s="738"/>
      <c r="P39" s="739"/>
    </row>
    <row r="40" spans="2:16" s="14" customFormat="1" ht="9.9499999999999993" customHeight="1">
      <c r="B40" s="369" t="s">
        <v>56</v>
      </c>
      <c r="C40" s="370"/>
      <c r="D40" s="723"/>
      <c r="E40" s="725"/>
      <c r="F40" s="377"/>
      <c r="G40" s="406"/>
      <c r="H40" s="746"/>
      <c r="I40" s="749"/>
      <c r="J40" s="752"/>
      <c r="K40" s="749"/>
      <c r="L40" s="749"/>
      <c r="M40" s="755"/>
      <c r="N40" s="756"/>
      <c r="O40" s="756"/>
      <c r="P40" s="757"/>
    </row>
    <row r="41" spans="2:16" s="14" customFormat="1" ht="9.9499999999999993" customHeight="1">
      <c r="B41" s="369"/>
      <c r="C41" s="371"/>
      <c r="D41" s="724"/>
      <c r="E41" s="726"/>
      <c r="F41" s="378"/>
      <c r="G41" s="407"/>
      <c r="H41" s="747"/>
      <c r="I41" s="750"/>
      <c r="J41" s="753"/>
      <c r="K41" s="750"/>
      <c r="L41" s="750"/>
      <c r="M41" s="758"/>
      <c r="N41" s="759"/>
      <c r="O41" s="759"/>
      <c r="P41" s="760"/>
    </row>
    <row r="42" spans="2:16" s="14" customFormat="1" ht="9.9499999999999993" customHeight="1">
      <c r="B42" s="369"/>
      <c r="C42" s="395"/>
      <c r="D42" s="743"/>
      <c r="E42" s="726"/>
      <c r="F42" s="378"/>
      <c r="G42" s="407"/>
      <c r="H42" s="747"/>
      <c r="I42" s="750"/>
      <c r="J42" s="753"/>
      <c r="K42" s="750"/>
      <c r="L42" s="750"/>
      <c r="M42" s="758"/>
      <c r="N42" s="759"/>
      <c r="O42" s="759"/>
      <c r="P42" s="760"/>
    </row>
    <row r="43" spans="2:16" s="14" customFormat="1" ht="9.9499999999999993" customHeight="1">
      <c r="B43" s="369"/>
      <c r="C43" s="395"/>
      <c r="D43" s="743"/>
      <c r="E43" s="726"/>
      <c r="F43" s="378"/>
      <c r="G43" s="407"/>
      <c r="H43" s="747"/>
      <c r="I43" s="750"/>
      <c r="J43" s="753"/>
      <c r="K43" s="750"/>
      <c r="L43" s="750"/>
      <c r="M43" s="758"/>
      <c r="N43" s="759"/>
      <c r="O43" s="759"/>
      <c r="P43" s="760"/>
    </row>
    <row r="44" spans="2:16" s="14" customFormat="1" ht="9.9499999999999993" customHeight="1">
      <c r="B44" s="369"/>
      <c r="C44" s="395"/>
      <c r="D44" s="743"/>
      <c r="E44" s="726"/>
      <c r="F44" s="378"/>
      <c r="G44" s="407"/>
      <c r="H44" s="747"/>
      <c r="I44" s="750"/>
      <c r="J44" s="753"/>
      <c r="K44" s="750"/>
      <c r="L44" s="750"/>
      <c r="M44" s="758"/>
      <c r="N44" s="759"/>
      <c r="O44" s="759"/>
      <c r="P44" s="760"/>
    </row>
    <row r="45" spans="2:16" s="14" customFormat="1" ht="9.9499999999999993" customHeight="1">
      <c r="B45" s="369"/>
      <c r="C45" s="395"/>
      <c r="D45" s="743"/>
      <c r="E45" s="726"/>
      <c r="F45" s="378"/>
      <c r="G45" s="407"/>
      <c r="H45" s="747"/>
      <c r="I45" s="750"/>
      <c r="J45" s="753"/>
      <c r="K45" s="750"/>
      <c r="L45" s="750"/>
      <c r="M45" s="758"/>
      <c r="N45" s="759"/>
      <c r="O45" s="759"/>
      <c r="P45" s="760"/>
    </row>
    <row r="46" spans="2:16" s="14" customFormat="1" ht="9.9499999999999993" customHeight="1">
      <c r="B46" s="369"/>
      <c r="C46" s="395"/>
      <c r="D46" s="743"/>
      <c r="E46" s="726"/>
      <c r="F46" s="378"/>
      <c r="G46" s="407"/>
      <c r="H46" s="747"/>
      <c r="I46" s="750"/>
      <c r="J46" s="753"/>
      <c r="K46" s="750"/>
      <c r="L46" s="750"/>
      <c r="M46" s="758"/>
      <c r="N46" s="759"/>
      <c r="O46" s="759"/>
      <c r="P46" s="760"/>
    </row>
    <row r="47" spans="2:16" s="14" customFormat="1" ht="9.9499999999999993" customHeight="1">
      <c r="B47" s="369"/>
      <c r="C47" s="395"/>
      <c r="D47" s="743"/>
      <c r="E47" s="726"/>
      <c r="F47" s="378"/>
      <c r="G47" s="407"/>
      <c r="H47" s="747"/>
      <c r="I47" s="750"/>
      <c r="J47" s="753"/>
      <c r="K47" s="750"/>
      <c r="L47" s="750"/>
      <c r="M47" s="758"/>
      <c r="N47" s="759"/>
      <c r="O47" s="759"/>
      <c r="P47" s="760"/>
    </row>
    <row r="48" spans="2:16" s="14" customFormat="1" ht="9.9499999999999993" customHeight="1">
      <c r="B48" s="369"/>
      <c r="C48" s="744"/>
      <c r="D48" s="745"/>
      <c r="E48" s="726"/>
      <c r="F48" s="378"/>
      <c r="G48" s="407"/>
      <c r="H48" s="747"/>
      <c r="I48" s="750"/>
      <c r="J48" s="753"/>
      <c r="K48" s="750"/>
      <c r="L48" s="750"/>
      <c r="M48" s="758"/>
      <c r="N48" s="759"/>
      <c r="O48" s="759"/>
      <c r="P48" s="760"/>
    </row>
    <row r="49" spans="1:16" s="14" customFormat="1" ht="9.9499999999999993" customHeight="1" thickBot="1">
      <c r="B49" s="369"/>
      <c r="C49" s="395"/>
      <c r="D49" s="743"/>
      <c r="E49" s="727"/>
      <c r="F49" s="379"/>
      <c r="G49" s="408"/>
      <c r="H49" s="748"/>
      <c r="I49" s="751"/>
      <c r="J49" s="754"/>
      <c r="K49" s="751"/>
      <c r="L49" s="751"/>
      <c r="M49" s="761"/>
      <c r="N49" s="762"/>
      <c r="O49" s="762"/>
      <c r="P49" s="763"/>
    </row>
    <row r="50" spans="1:16" ht="15.95" customHeight="1">
      <c r="B50" s="369"/>
      <c r="C50" s="398" t="s">
        <v>71</v>
      </c>
      <c r="D50" s="764">
        <f>SUM(D40:D49)</f>
        <v>0</v>
      </c>
      <c r="E50" s="766">
        <f>IF(D50=0,0,IF(D50&gt;100000,100000,IF(D50&lt;=30000,"3万円以下は対象外です",D50)))</f>
        <v>0</v>
      </c>
      <c r="F50" s="728">
        <v>-30000</v>
      </c>
      <c r="G50" s="769"/>
      <c r="H50" s="771">
        <f>(E50+F50)*G50</f>
        <v>0</v>
      </c>
      <c r="I50" s="104">
        <v>0</v>
      </c>
      <c r="J50" s="731">
        <v>0</v>
      </c>
      <c r="K50" s="732"/>
      <c r="L50" s="733"/>
      <c r="M50" s="734">
        <f>H50+I51+J51</f>
        <v>0</v>
      </c>
      <c r="N50" s="735"/>
      <c r="O50" s="735"/>
      <c r="P50" s="736"/>
    </row>
    <row r="51" spans="1:16" ht="15.95" customHeight="1" thickBot="1">
      <c r="B51" s="369"/>
      <c r="C51" s="399"/>
      <c r="D51" s="765"/>
      <c r="E51" s="767"/>
      <c r="F51" s="768"/>
      <c r="G51" s="770"/>
      <c r="H51" s="772"/>
      <c r="I51" s="105">
        <f>I50*I15</f>
        <v>0</v>
      </c>
      <c r="J51" s="776">
        <f>J50*J15</f>
        <v>0</v>
      </c>
      <c r="K51" s="777"/>
      <c r="L51" s="778"/>
      <c r="M51" s="773"/>
      <c r="N51" s="774"/>
      <c r="O51" s="774"/>
      <c r="P51" s="775"/>
    </row>
    <row r="52" spans="1:16" ht="15.95" customHeight="1" thickTop="1">
      <c r="C52" s="52"/>
      <c r="D52" s="53"/>
      <c r="E52" s="53"/>
      <c r="F52" s="795" t="s">
        <v>45</v>
      </c>
      <c r="G52" s="797">
        <f>SUM(G16:G51)</f>
        <v>0</v>
      </c>
      <c r="H52" s="799">
        <f>H26+H38+H50</f>
        <v>0</v>
      </c>
      <c r="I52" s="102">
        <f>I26+I38+I50</f>
        <v>0</v>
      </c>
      <c r="J52" s="801">
        <f>J26+J38+J50</f>
        <v>0</v>
      </c>
      <c r="K52" s="802"/>
      <c r="L52" s="803"/>
      <c r="M52" s="804">
        <f>M26+M38+M50</f>
        <v>0</v>
      </c>
      <c r="N52" s="805"/>
      <c r="O52" s="805"/>
      <c r="P52" s="806"/>
    </row>
    <row r="53" spans="1:16" ht="15.95" customHeight="1" thickBot="1">
      <c r="C53" s="52"/>
      <c r="D53" s="53"/>
      <c r="E53" s="53"/>
      <c r="F53" s="796"/>
      <c r="G53" s="798"/>
      <c r="H53" s="800"/>
      <c r="I53" s="103">
        <f>I52*30000</f>
        <v>0</v>
      </c>
      <c r="J53" s="810">
        <f>J52*15000</f>
        <v>0</v>
      </c>
      <c r="K53" s="811"/>
      <c r="L53" s="812"/>
      <c r="M53" s="807"/>
      <c r="N53" s="808"/>
      <c r="O53" s="808"/>
      <c r="P53" s="809"/>
    </row>
    <row r="54" spans="1:16" ht="15.95" customHeight="1" thickTop="1">
      <c r="C54" s="52"/>
      <c r="D54" s="53"/>
      <c r="E54" s="53"/>
      <c r="F54" s="779" t="s">
        <v>78</v>
      </c>
      <c r="G54" s="780"/>
      <c r="H54" s="783">
        <f>ROUNDDOWN(H52,-3)</f>
        <v>0</v>
      </c>
      <c r="I54" s="785">
        <f>I53+J53</f>
        <v>0</v>
      </c>
      <c r="J54" s="786"/>
      <c r="K54" s="786"/>
      <c r="L54" s="787"/>
      <c r="M54" s="791">
        <f>H54+I54</f>
        <v>0</v>
      </c>
      <c r="N54" s="791"/>
      <c r="O54" s="791"/>
      <c r="P54" s="792"/>
    </row>
    <row r="55" spans="1:16" ht="15.95" customHeight="1" thickBot="1">
      <c r="C55" s="52"/>
      <c r="D55" s="53"/>
      <c r="E55" s="53"/>
      <c r="F55" s="781"/>
      <c r="G55" s="782"/>
      <c r="H55" s="784"/>
      <c r="I55" s="788"/>
      <c r="J55" s="789"/>
      <c r="K55" s="789"/>
      <c r="L55" s="790"/>
      <c r="M55" s="793"/>
      <c r="N55" s="793"/>
      <c r="O55" s="793"/>
      <c r="P55" s="794"/>
    </row>
    <row r="56" spans="1:16" ht="15" customHeight="1" thickTop="1">
      <c r="C56" s="52"/>
      <c r="D56" s="53"/>
      <c r="E56" s="53"/>
      <c r="F56" s="53"/>
      <c r="G56" s="53"/>
      <c r="H56"/>
      <c r="I56" s="15"/>
      <c r="J56" s="54"/>
      <c r="K56" s="54"/>
      <c r="L56" s="54"/>
      <c r="M56" s="54"/>
      <c r="N56" s="54"/>
      <c r="O56" s="54"/>
      <c r="P56" s="55"/>
    </row>
    <row r="57" spans="1:16" ht="24.95" customHeight="1">
      <c r="A57" s="77" t="s">
        <v>39</v>
      </c>
      <c r="B57" s="77"/>
      <c r="C57" s="59"/>
      <c r="D57" s="59"/>
      <c r="E57" s="59"/>
      <c r="F57" s="59"/>
      <c r="G57" s="59"/>
      <c r="H57" s="59"/>
      <c r="I57" s="9"/>
    </row>
    <row r="58" spans="1:16" ht="30" customHeight="1" thickBot="1">
      <c r="A58" s="592" t="s">
        <v>36</v>
      </c>
      <c r="B58" s="592"/>
      <c r="C58" s="592"/>
      <c r="D58" s="592"/>
      <c r="E58" s="592"/>
      <c r="F58" s="592"/>
      <c r="G58" s="592"/>
      <c r="H58" s="592"/>
      <c r="I58" s="592"/>
      <c r="J58" s="592"/>
      <c r="K58" s="592"/>
      <c r="L58" s="592"/>
      <c r="M58" s="592"/>
      <c r="N58" s="592"/>
      <c r="O58" s="592"/>
      <c r="P58" s="592"/>
    </row>
    <row r="59" spans="1:16" ht="15" customHeight="1" thickBot="1">
      <c r="A59" s="41"/>
      <c r="C59" s="8" t="s">
        <v>72</v>
      </c>
    </row>
    <row r="60" spans="1:16" ht="15" customHeight="1">
      <c r="A60" s="101"/>
      <c r="C60" s="8" t="s">
        <v>73</v>
      </c>
    </row>
    <row r="61" spans="1:16" ht="9.9499999999999993" customHeight="1" thickBot="1"/>
    <row r="62" spans="1:16" ht="15" customHeight="1" thickBot="1">
      <c r="A62" s="41"/>
      <c r="C62" s="8" t="s">
        <v>46</v>
      </c>
    </row>
    <row r="63" spans="1:16" ht="9.9499999999999993" customHeight="1" thickBot="1"/>
    <row r="64" spans="1:16" ht="15" customHeight="1" thickBot="1">
      <c r="A64" s="41"/>
      <c r="B64" s="79"/>
      <c r="C64" s="8" t="s">
        <v>51</v>
      </c>
    </row>
    <row r="65" spans="1:3" ht="15" customHeight="1">
      <c r="B65" s="79"/>
      <c r="C65" s="8" t="s">
        <v>37</v>
      </c>
    </row>
    <row r="66" spans="1:3" ht="9.9499999999999993" customHeight="1" thickBot="1"/>
    <row r="67" spans="1:3" ht="15" customHeight="1" thickBot="1">
      <c r="A67" s="41"/>
      <c r="C67" s="8" t="s">
        <v>38</v>
      </c>
    </row>
    <row r="68" spans="1:3" ht="15" customHeight="1">
      <c r="C68" s="8" t="s">
        <v>142</v>
      </c>
    </row>
    <row r="69" spans="1:3" ht="15" customHeight="1">
      <c r="C69" s="8" t="s">
        <v>139</v>
      </c>
    </row>
    <row r="70" spans="1:3" ht="9.9499999999999993" customHeight="1" thickBot="1"/>
    <row r="71" spans="1:3" ht="15" customHeight="1" thickBot="1">
      <c r="A71" s="41"/>
      <c r="C71" s="8" t="s">
        <v>114</v>
      </c>
    </row>
    <row r="72" spans="1:3" ht="15" customHeight="1">
      <c r="C72" s="8" t="s">
        <v>112</v>
      </c>
    </row>
    <row r="73" spans="1:3" ht="15" customHeight="1">
      <c r="C73" s="8" t="s">
        <v>109</v>
      </c>
    </row>
    <row r="74" spans="1:3" ht="9.9499999999999993" customHeight="1" thickBot="1"/>
    <row r="75" spans="1:3" ht="15" customHeight="1" thickBot="1">
      <c r="A75" s="41"/>
      <c r="C75" s="8" t="s">
        <v>115</v>
      </c>
    </row>
    <row r="76" spans="1:3" ht="15" customHeight="1">
      <c r="C76" s="8" t="s">
        <v>110</v>
      </c>
    </row>
    <row r="77" spans="1:3" ht="9.9499999999999993" customHeight="1" thickBot="1"/>
    <row r="78" spans="1:3" ht="15" customHeight="1" thickBot="1">
      <c r="A78" s="41"/>
      <c r="C78" s="8" t="s">
        <v>43</v>
      </c>
    </row>
    <row r="79" spans="1:3" ht="15" customHeight="1">
      <c r="C79" s="8" t="s">
        <v>42</v>
      </c>
    </row>
    <row r="80" spans="1:3" ht="9" customHeight="1"/>
  </sheetData>
  <mergeCells count="113">
    <mergeCell ref="F54:G55"/>
    <mergeCell ref="H54:H55"/>
    <mergeCell ref="I54:L55"/>
    <mergeCell ref="M54:P55"/>
    <mergeCell ref="A58:P58"/>
    <mergeCell ref="F52:F53"/>
    <mergeCell ref="G52:G53"/>
    <mergeCell ref="H52:H53"/>
    <mergeCell ref="J52:L52"/>
    <mergeCell ref="M52:P53"/>
    <mergeCell ref="J53:L53"/>
    <mergeCell ref="E50:E51"/>
    <mergeCell ref="F50:F51"/>
    <mergeCell ref="G50:G51"/>
    <mergeCell ref="H50:H51"/>
    <mergeCell ref="J50:L50"/>
    <mergeCell ref="M50:P51"/>
    <mergeCell ref="J51:L51"/>
    <mergeCell ref="H40:H49"/>
    <mergeCell ref="I40:I49"/>
    <mergeCell ref="J40:L49"/>
    <mergeCell ref="M40:P49"/>
    <mergeCell ref="E40:E49"/>
    <mergeCell ref="F40:F49"/>
    <mergeCell ref="G40:G49"/>
    <mergeCell ref="C42:C43"/>
    <mergeCell ref="D42:D43"/>
    <mergeCell ref="C44:C45"/>
    <mergeCell ref="D44:D45"/>
    <mergeCell ref="C46:C47"/>
    <mergeCell ref="D46:D47"/>
    <mergeCell ref="B40:B51"/>
    <mergeCell ref="C40:C41"/>
    <mergeCell ref="D40:D41"/>
    <mergeCell ref="C48:C49"/>
    <mergeCell ref="D48:D49"/>
    <mergeCell ref="C50:C51"/>
    <mergeCell ref="D50:D51"/>
    <mergeCell ref="E38:E39"/>
    <mergeCell ref="F38:F39"/>
    <mergeCell ref="G38:G39"/>
    <mergeCell ref="H38:H39"/>
    <mergeCell ref="J38:L38"/>
    <mergeCell ref="M38:P39"/>
    <mergeCell ref="J39:L39"/>
    <mergeCell ref="H28:H37"/>
    <mergeCell ref="I28:I37"/>
    <mergeCell ref="J28:L37"/>
    <mergeCell ref="M28:P37"/>
    <mergeCell ref="E28:E37"/>
    <mergeCell ref="F28:F37"/>
    <mergeCell ref="G28:G37"/>
    <mergeCell ref="C30:C31"/>
    <mergeCell ref="D30:D31"/>
    <mergeCell ref="C32:C33"/>
    <mergeCell ref="D32:D33"/>
    <mergeCell ref="C34:C35"/>
    <mergeCell ref="D34:D35"/>
    <mergeCell ref="B28:B39"/>
    <mergeCell ref="C28:C29"/>
    <mergeCell ref="D28:D29"/>
    <mergeCell ref="C36:C37"/>
    <mergeCell ref="D36:D37"/>
    <mergeCell ref="C38:C39"/>
    <mergeCell ref="D38:D39"/>
    <mergeCell ref="M26:P27"/>
    <mergeCell ref="J27:L27"/>
    <mergeCell ref="D22:D23"/>
    <mergeCell ref="C24:C25"/>
    <mergeCell ref="D24:D25"/>
    <mergeCell ref="C26:C27"/>
    <mergeCell ref="D26:D27"/>
    <mergeCell ref="E26:E27"/>
    <mergeCell ref="G16:G25"/>
    <mergeCell ref="H16:H25"/>
    <mergeCell ref="I16:I25"/>
    <mergeCell ref="J16:L25"/>
    <mergeCell ref="M16:P25"/>
    <mergeCell ref="C18:C19"/>
    <mergeCell ref="D18:D19"/>
    <mergeCell ref="C20:C21"/>
    <mergeCell ref="D20:D21"/>
    <mergeCell ref="C22:C23"/>
    <mergeCell ref="B16:B27"/>
    <mergeCell ref="C16:C17"/>
    <mergeCell ref="D16:D17"/>
    <mergeCell ref="E16:E25"/>
    <mergeCell ref="F16:F25"/>
    <mergeCell ref="F26:F27"/>
    <mergeCell ref="G26:G27"/>
    <mergeCell ref="H26:H27"/>
    <mergeCell ref="J26:L26"/>
    <mergeCell ref="B13:B15"/>
    <mergeCell ref="C13:C15"/>
    <mergeCell ref="D13:D15"/>
    <mergeCell ref="E13:H13"/>
    <mergeCell ref="I13:L13"/>
    <mergeCell ref="M13:P15"/>
    <mergeCell ref="E14:E15"/>
    <mergeCell ref="F14:F15"/>
    <mergeCell ref="G14:G15"/>
    <mergeCell ref="H14:H15"/>
    <mergeCell ref="J14:L14"/>
    <mergeCell ref="J15:L15"/>
    <mergeCell ref="A3:F4"/>
    <mergeCell ref="I3:I4"/>
    <mergeCell ref="J3:P4"/>
    <mergeCell ref="A6:D7"/>
    <mergeCell ref="A8:P8"/>
    <mergeCell ref="B9:C9"/>
    <mergeCell ref="B10:C10"/>
    <mergeCell ref="M10:P11"/>
    <mergeCell ref="E12:P12"/>
  </mergeCells>
  <phoneticPr fontId="3"/>
  <dataValidations count="6">
    <dataValidation type="whole" operator="lessThanOrEqual" allowBlank="1" showInputMessage="1" showErrorMessage="1" sqref="I16 I28 I40" xr:uid="{2DC72965-FD89-4932-BB8D-1B21A031BA51}">
      <formula1>G16</formula1>
    </dataValidation>
    <dataValidation type="whole" operator="equal" allowBlank="1" showInputMessage="1" sqref="G26:G27 G38:G39 G50:G51" xr:uid="{D1C0E0AA-6944-464F-9C8C-FB8B1CB55EB5}">
      <formula1>G16</formula1>
    </dataValidation>
    <dataValidation type="decimal" operator="greaterThan" allowBlank="1" showInputMessage="1" errorTitle="入力ミス" error="購入額(税込み)が１台30,000円未満の場合は、助成対象外となります。" sqref="D18:D25 D30:D37 D42:D49" xr:uid="{E3A03662-1984-4FB1-BA43-8CE6353DCA4A}">
      <formula1>29999.9999999999</formula1>
    </dataValidation>
    <dataValidation allowBlank="1" showInputMessage="1" sqref="G28 G40 G16" xr:uid="{7C0956D2-4A68-4325-8D66-FA4774E7DB45}"/>
    <dataValidation type="decimal" operator="greaterThan" allowBlank="1" showInputMessage="1" showErrorMessage="1" errorTitle="入力ミス" error="購入額(税込み)が１台30,000円未満の場合は、助成対象外となります。" sqref="D50:F50 D26:F26 E16 D38:F38 E28 E40" xr:uid="{3230A807-0C84-4C34-9A58-52E972B8FC2D}">
      <formula1>29999.9999999999</formula1>
    </dataValidation>
    <dataValidation type="decimal" operator="equal" allowBlank="1" showInputMessage="1" showErrorMessage="1" errorTitle="入力ミス" error="都立高校では、一定の保護者負担額（30,000円）が設定されており、本助成金においても、同額を控除します。" sqref="F16 F28 F40" xr:uid="{4C09A561-9EA1-4D6C-9B3A-C62FC6ECBF34}">
      <formula1>-30000</formula1>
    </dataValidation>
  </dataValidations>
  <pageMargins left="0.19685039370078741" right="0.19685039370078741" top="0.31496062992125984" bottom="0" header="0.11811023622047245" footer="0.19685039370078741"/>
  <pageSetup paperSize="9" scale="80" firstPageNumber="15" orientation="portrait" useFirstPageNumber="1" r:id="rId1"/>
  <headerFooter scaleWithDoc="0"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ED2F1-D2BC-4FD6-91A0-39E9D1090E48}">
  <dimension ref="A1:B2"/>
  <sheetViews>
    <sheetView workbookViewId="0">
      <selection activeCell="C1" sqref="C1"/>
    </sheetView>
  </sheetViews>
  <sheetFormatPr defaultColWidth="8.7265625" defaultRowHeight="12.75"/>
  <cols>
    <col min="1" max="1" width="8.7265625" style="7"/>
    <col min="2" max="2" width="6" style="7" customWidth="1"/>
    <col min="3" max="3" width="19" style="7" customWidth="1"/>
    <col min="4" max="4" width="7.54296875" style="7" customWidth="1"/>
    <col min="5" max="16384" width="8.7265625" style="7"/>
  </cols>
  <sheetData>
    <row r="1" spans="1:2">
      <c r="A1" s="7" t="s">
        <v>82</v>
      </c>
    </row>
    <row r="2" spans="1:2" ht="14.25">
      <c r="A2" s="72" t="s">
        <v>32</v>
      </c>
      <c r="B2" s="154" t="s">
        <v>33</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総括表</vt:lpstr>
      <vt:lpstr>総括表附票</vt:lpstr>
      <vt:lpstr>2-1(学校購入)</vt:lpstr>
      <vt:lpstr>2-2(学校リース)</vt:lpstr>
      <vt:lpstr>2-3①(生徒各自で購入)</vt:lpstr>
      <vt:lpstr>2-3②(生徒各自で購入)</vt:lpstr>
      <vt:lpstr>2-4①(生徒が学校経由で購入) </vt:lpstr>
      <vt:lpstr>2-4②(生徒が学校経由で購入)</vt:lpstr>
      <vt:lpstr>データ</vt:lpstr>
      <vt:lpstr>'2-1(学校購入)'!Print_Area</vt:lpstr>
      <vt:lpstr>'2-2(学校リース)'!Print_Area</vt:lpstr>
      <vt:lpstr>'2-3①(生徒各自で購入)'!Print_Area</vt:lpstr>
      <vt:lpstr>'2-3②(生徒各自で購入)'!Print_Area</vt:lpstr>
      <vt:lpstr>'2-4①(生徒が学校経由で購入) '!Print_Area</vt:lpstr>
      <vt:lpstr>'2-4②(生徒が学校経由で購入)'!Print_Area</vt:lpstr>
      <vt:lpstr>総括表!Print_Area</vt:lpstr>
      <vt:lpstr>総括表附票!Print_Area</vt:lpstr>
      <vt:lpstr>'2-3①(生徒各自で購入)'!Print_Titles</vt:lpstr>
      <vt:lpstr>'2-3②(生徒各自で購入)'!Print_Titles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黒澤 梨奈</dc:creator>
  <cp:lastModifiedBy>mf-tokyo@mediatv.from.tv</cp:lastModifiedBy>
  <cp:lastPrinted>2024-05-14T02:28:25Z</cp:lastPrinted>
  <dcterms:created xsi:type="dcterms:W3CDTF">2009-11-05T09:13:08Z</dcterms:created>
  <dcterms:modified xsi:type="dcterms:W3CDTF">2025-04-21T03:46:11Z</dcterms:modified>
</cp:coreProperties>
</file>